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80" windowWidth="12120" windowHeight="9120" activeTab="0"/>
  </bookViews>
  <sheets>
    <sheet name="Intro" sheetId="1" r:id="rId1"/>
    <sheet name="MAWA-Residential Projects" sheetId="2" r:id="rId2"/>
    <sheet name="ETWU-Residential Projects" sheetId="3" r:id="rId3"/>
    <sheet name="Single-Family Example" sheetId="4" r:id="rId4"/>
  </sheets>
  <definedNames>
    <definedName name="IrrigationType">'ETWU-Residential Projects'!$A$4:$A$7</definedName>
    <definedName name="OLE_LINK3" localSheetId="0">'Intro'!$A$10</definedName>
    <definedName name="_xlnm.Print_Area" localSheetId="2">'ETWU-Residential Projects'!$A$1:$G$40</definedName>
    <definedName name="_xlnm.Print_Area" localSheetId="0">'Intro'!$A$1:$C$13</definedName>
    <definedName name="_xlnm.Print_Area" localSheetId="1">'MAWA-Residential Projects'!$A$1:$C$19</definedName>
    <definedName name="_xlnm.Print_Area" localSheetId="3">'Single-Family Example'!$A$1:$N$31</definedName>
    <definedName name="WaterUse">'ETWU-Residential Projects'!$A$9:$A$13</definedName>
  </definedNames>
  <calcPr fullCalcOnLoad="1"/>
</workbook>
</file>

<file path=xl/comments2.xml><?xml version="1.0" encoding="utf-8"?>
<comments xmlns="http://schemas.openxmlformats.org/spreadsheetml/2006/main">
  <authors>
    <author>Rosemarie Zulueta</author>
  </authors>
  <commentList>
    <comment ref="B5" authorId="0">
      <text>
        <r>
          <rPr>
            <b/>
            <sz val="10"/>
            <rFont val="Tahoma"/>
            <family val="2"/>
          </rPr>
          <t>Enter total landscaped area, including SLA and surface area of water features not using recycled water, but not including hardscapes</t>
        </r>
        <r>
          <rPr>
            <sz val="10"/>
            <rFont val="Tahoma"/>
            <family val="2"/>
          </rPr>
          <t xml:space="preserve">
</t>
        </r>
      </text>
    </comment>
    <comment ref="B6" authorId="0">
      <text>
        <r>
          <rPr>
            <b/>
            <sz val="10"/>
            <rFont val="Tahoma"/>
            <family val="2"/>
          </rPr>
          <t>Enter special landscaped area (see definition below)</t>
        </r>
        <r>
          <rPr>
            <sz val="10"/>
            <rFont val="Tahoma"/>
            <family val="2"/>
          </rPr>
          <t xml:space="preserve">
</t>
        </r>
      </text>
    </comment>
  </commentList>
</comments>
</file>

<file path=xl/comments3.xml><?xml version="1.0" encoding="utf-8"?>
<comments xmlns="http://schemas.openxmlformats.org/spreadsheetml/2006/main">
  <authors>
    <author>Rosemarie Zulueta</author>
  </authors>
  <commentList>
    <comment ref="F34" authorId="0">
      <text>
        <r>
          <rPr>
            <b/>
            <sz val="10"/>
            <rFont val="Tahoma"/>
            <family val="2"/>
          </rPr>
          <t>Area should equal Landscaped Area entered in MAWA calculation (cell B5).</t>
        </r>
        <r>
          <rPr>
            <sz val="10"/>
            <rFont val="Tahoma"/>
            <family val="2"/>
          </rPr>
          <t xml:space="preserve">
</t>
        </r>
      </text>
    </comment>
    <comment ref="A16" authorId="0">
      <text>
        <r>
          <rPr>
            <b/>
            <sz val="10"/>
            <rFont val="Tahoma"/>
            <family val="2"/>
          </rPr>
          <t>Enter hydrozone name/label corresponding to landscaping and irrigation plans</t>
        </r>
      </text>
    </comment>
    <comment ref="C16" authorId="0">
      <text>
        <r>
          <rPr>
            <b/>
            <sz val="10"/>
            <rFont val="Tahoma"/>
            <family val="2"/>
          </rPr>
          <t xml:space="preserve">Enter plant factor. If you know the plant water use type, but not the specific plant factor, choose the middle number in the range provided above (e.g., for low water use plants, choose 0.2). 
</t>
        </r>
      </text>
    </comment>
    <comment ref="F16" authorId="0">
      <text>
        <r>
          <rPr>
            <b/>
            <sz val="10"/>
            <rFont val="Tahoma"/>
            <family val="2"/>
          </rPr>
          <t>Enter size of hydrozone area (square feet)</t>
        </r>
      </text>
    </comment>
  </commentList>
</comments>
</file>

<file path=xl/sharedStrings.xml><?xml version="1.0" encoding="utf-8"?>
<sst xmlns="http://schemas.openxmlformats.org/spreadsheetml/2006/main" count="165" uniqueCount="145">
  <si>
    <t>San Jose (Sunnyvale)</t>
  </si>
  <si>
    <t>** Eto Values derived from Appendix A of the CA Model Water Efficient Landscape Ordinance, CA Dept. of Water Resources</t>
  </si>
  <si>
    <t>ETo**</t>
  </si>
  <si>
    <t>RESULTS:</t>
  </si>
  <si>
    <t>Conversion Factor (to gallons per square foot)</t>
  </si>
  <si>
    <t xml:space="preserve">MAWA= </t>
  </si>
  <si>
    <t xml:space="preserve">LA = </t>
  </si>
  <si>
    <t xml:space="preserve">0.62 = </t>
  </si>
  <si>
    <t xml:space="preserve">SLA = </t>
  </si>
  <si>
    <t>LA (square feet)</t>
  </si>
  <si>
    <t>SLA (square feet)</t>
  </si>
  <si>
    <t>Planted landscaped area including SLA and not including hardscapes. Also include surface area of water features not using recycled water.</t>
  </si>
  <si>
    <t>MAWA (gallons/year)</t>
  </si>
  <si>
    <t xml:space="preserve">Portion of the Landscaped Area identified as Special Landscaped Area. Also include surface area of water features using recycled water. </t>
  </si>
  <si>
    <t>KEY TERMS</t>
  </si>
  <si>
    <t>Landscaping Water Budget Calculations</t>
  </si>
  <si>
    <t>BACKGROUND</t>
  </si>
  <si>
    <t>Landscaping projects that require review and approval by the Planning Division are required to be based on one of two landscaping design options:</t>
  </si>
  <si>
    <t>WATER EFFICIENCY DESIGN</t>
  </si>
  <si>
    <r>
      <t xml:space="preserve">Landscaping and irrigation plans are required to be prepared by a </t>
    </r>
    <r>
      <rPr>
        <b/>
        <sz val="11"/>
        <rFont val="Trebuchet MS"/>
        <family val="2"/>
      </rPr>
      <t>certified professional</t>
    </r>
    <r>
      <rPr>
        <sz val="11"/>
        <rFont val="Trebuchet MS"/>
        <family val="2"/>
      </rPr>
      <t xml:space="preserve">, unless the project includes less than 2,500 sq. ft. of landscaped area. </t>
    </r>
  </si>
  <si>
    <r>
      <t>·</t>
    </r>
    <r>
      <rPr>
        <sz val="11"/>
        <rFont val="Times New Roman"/>
        <family val="1"/>
      </rPr>
      <t xml:space="preserve">         </t>
    </r>
    <r>
      <rPr>
        <b/>
        <u val="single"/>
        <sz val="11"/>
        <rFont val="Trebuchet MS"/>
        <family val="2"/>
      </rPr>
      <t>Option 2:</t>
    </r>
    <r>
      <rPr>
        <sz val="11"/>
        <rFont val="Trebuchet MS"/>
        <family val="2"/>
      </rPr>
      <t xml:space="preserve"> If the turf limitation is not selected, landscaping shall be designed based on </t>
    </r>
    <r>
      <rPr>
        <b/>
        <sz val="11"/>
        <rFont val="Trebuchet MS"/>
        <family val="2"/>
      </rPr>
      <t xml:space="preserve">water budget calculations. </t>
    </r>
  </si>
  <si>
    <t>Estimated Total Water Use CANNOT EXCEED Maximum Applied Water Allowance</t>
  </si>
  <si>
    <t>Maximum Applied Water Allowance (MAWA):</t>
  </si>
  <si>
    <t>SLA</t>
  </si>
  <si>
    <t>Estimated Total Water Use (ETWU):</t>
  </si>
  <si>
    <t>Hydrozone Table for Calculating ETWU</t>
  </si>
  <si>
    <t>Hydrozone</t>
  </si>
  <si>
    <t>Plant Water Use Type(s)</t>
  </si>
  <si>
    <t>Plant Factor (PF)</t>
  </si>
  <si>
    <t>Area (HA)</t>
  </si>
  <si>
    <t>(square feet)</t>
  </si>
  <si>
    <t>1</t>
  </si>
  <si>
    <t>Low water use</t>
  </si>
  <si>
    <t>0.1</t>
  </si>
  <si>
    <t>2</t>
  </si>
  <si>
    <t>Moderate water use</t>
  </si>
  <si>
    <t>0.4</t>
  </si>
  <si>
    <t>3</t>
  </si>
  <si>
    <t>0.2</t>
  </si>
  <si>
    <t>4</t>
  </si>
  <si>
    <t>1.0</t>
  </si>
  <si>
    <t>Sum</t>
  </si>
  <si>
    <t xml:space="preserve">MAWA = </t>
  </si>
  <si>
    <t xml:space="preserve"> = </t>
  </si>
  <si>
    <r>
      <t>MAWA</t>
    </r>
    <r>
      <rPr>
        <sz val="12"/>
        <rFont val="Trebuchet MS"/>
        <family val="2"/>
      </rPr>
      <t xml:space="preserve">   = </t>
    </r>
  </si>
  <si>
    <t>Example of a simple landscaping plan and water budget calculations</t>
  </si>
  <si>
    <t>Water Feature/Pool</t>
  </si>
  <si>
    <t xml:space="preserve"> </t>
  </si>
  <si>
    <t>Plant Water Use Type</t>
  </si>
  <si>
    <t>Plant Factor</t>
  </si>
  <si>
    <t>Low</t>
  </si>
  <si>
    <t>0.4 - 0.6</t>
  </si>
  <si>
    <t>High</t>
  </si>
  <si>
    <t>0.7 - 1.0</t>
  </si>
  <si>
    <t>gallons/year</t>
  </si>
  <si>
    <t>The City of Sunnyvale has adopted additional water-efficient landscaping and irrigation regulations, pursuant to State Law. These regulations are anticipated to stretch our limited water supplies, reduce water waste in irrigation, and increase drought resistance.</t>
  </si>
  <si>
    <t>PROJECT #:</t>
  </si>
  <si>
    <t>ETWU =</t>
  </si>
  <si>
    <t>Total Landscaped Area (including water feature                                                                            and excluding hardscape) = 3,300 square feet</t>
  </si>
  <si>
    <t>RESULTS</t>
  </si>
  <si>
    <t xml:space="preserve">ETWU = </t>
  </si>
  <si>
    <t xml:space="preserve">PF = </t>
  </si>
  <si>
    <t xml:space="preserve">HA = </t>
  </si>
  <si>
    <t xml:space="preserve">IE = </t>
  </si>
  <si>
    <t>Estimated total water use per year (gallons per year)</t>
  </si>
  <si>
    <t xml:space="preserve">ETo = </t>
  </si>
  <si>
    <t>Reference Evapotranspiration (inches per year)</t>
  </si>
  <si>
    <t>Hydrozone Area (square feet)</t>
  </si>
  <si>
    <t>Special Landscaped Area (square feet)</t>
  </si>
  <si>
    <t>Maximum applied water allowance (gallons per year)</t>
  </si>
  <si>
    <t>The "MAWA" is the maximum amount of water that should be used on the landscaping project annually. Design the landscaping project by choosing plants and water features with water uses that will not exceed the MAWA (see ETWU). To calculate the MAWA:</t>
  </si>
  <si>
    <t>Moderate</t>
  </si>
  <si>
    <t>HYDROZONE TABLE</t>
  </si>
  <si>
    <t>ETWU must be less than or equal to MAWA</t>
  </si>
  <si>
    <t>Plant Factor from WUCOLS* or equivalent reference subject to approval</t>
  </si>
  <si>
    <t>The "ETWU" is determined from the design plans and selected plants and water features. It provides an estimate of the water needed annually to keep the landscaping healthy and attractive, and to sustain any water features (if included). The resulting ETWU value must be less than the MAWA value. To calculate the ETWU:</t>
  </si>
  <si>
    <t xml:space="preserve">▪ Plants with similar water needs shall be grouped together in hydrozones (see Ch. 19.37 of the Sunnyvale Municipal Code for more detailed requirements). </t>
  </si>
  <si>
    <t xml:space="preserve">1) Enter information in the Hydrozone Table below by referring to the completed landscaping plan. Enter each hydrozone and indicate the plant water use type, plant factor (PF) and size of area (HA). </t>
  </si>
  <si>
    <t>1) Enter total landscaped area, including Special Landscaped Area (SLA).</t>
  </si>
  <si>
    <t>3) If completing this form electronically, the MAWA will be calculated automatically. If completing this form manually, calculate the MAWA by plugging in the values for "LA" and "SLA" into the MAWA equation.</t>
  </si>
  <si>
    <t xml:space="preserve">4) The resulting ETWU value must be less than the MAWA. If the resulting ETWU value is greater than the MAWA, modify your landscaping design drawings by considering lower water use plants to replace turf or other high water use plants. </t>
  </si>
  <si>
    <t xml:space="preserve">Enter Special Landscaped Area </t>
  </si>
  <si>
    <t>▪ Refer to WUCOLS* and other resources (see Landscaping Resources handout) for lists of plants and their water needs, or consult your local nursery. If you know the plant water use type, but not the specific "Plant Factor", choose the middle number in the range provided (e.g., for low water use plant, choose 0.2).</t>
  </si>
  <si>
    <t>Hydrozone Area (HA) (sq ft)</t>
  </si>
  <si>
    <t>Graphic obtained from GardenSoft CD software, “Water-Wise Gardening for Santa Clara County” and slightly           modified</t>
  </si>
  <si>
    <r>
      <t xml:space="preserve">* WUCOLS </t>
    </r>
    <r>
      <rPr>
        <sz val="12"/>
        <color indexed="12"/>
        <rFont val="Trebuchet MS"/>
        <family val="2"/>
      </rPr>
      <t>means the Water Use Classification of Landscape Species published by the University of California cooperative Extension, the Department of Water Resources and the Bureau of Reclamation, 2000. (http://www.water.ca.gov/wateruseefficiency/docs/wucols00.pdf)</t>
    </r>
  </si>
  <si>
    <r>
      <t>Irrigation Efficiency</t>
    </r>
    <r>
      <rPr>
        <sz val="12"/>
        <color indexed="12"/>
        <rFont val="Trebuchet MS"/>
        <family val="2"/>
      </rPr>
      <t xml:space="preserve"> (IE) means the measurement of the amount of water beneficially used divided by the amount of water applied. Irrigation efficiency is derived from measurements and estimates of irrigation system characteristics and management practices. </t>
    </r>
  </si>
  <si>
    <r>
      <t>Plant Factor</t>
    </r>
    <r>
      <rPr>
        <sz val="12"/>
        <color indexed="12"/>
        <rFont val="Trebuchet MS"/>
        <family val="2"/>
      </rPr>
      <t xml:space="preserve"> (PF) is a factor, when multiplied by Eto, estimates the amount of water needed by plants. For purpose of calculation of the ETWU, use values from WUCOLS, or equivalent reference subject to approval by the Planning Division. </t>
    </r>
  </si>
  <si>
    <r>
      <t>ETo</t>
    </r>
    <r>
      <rPr>
        <vertAlign val="subscript"/>
        <sz val="13"/>
        <rFont val="Trebuchet MS"/>
        <family val="2"/>
      </rPr>
      <t xml:space="preserve"> </t>
    </r>
    <r>
      <rPr>
        <sz val="13"/>
        <rFont val="Trebuchet MS"/>
        <family val="2"/>
      </rPr>
      <t xml:space="preserve">(inches/year) </t>
    </r>
  </si>
  <si>
    <t xml:space="preserve">                                      Refer to the Landscaping Requirements and Landscaping Resources handouts and Chapter 19.37 of the Sunnyvale Municipal Code for more information. Please contact the Planning Division if you have any questions.</t>
  </si>
  <si>
    <t>ETWU = (ETo) x (0.62) x [(PF x HA)/IE + SLA]</t>
  </si>
  <si>
    <t>Irrigation Type</t>
  </si>
  <si>
    <t>Enter total project Landscaped Area</t>
  </si>
  <si>
    <t>Updated 10/2010</t>
  </si>
  <si>
    <r>
      <t xml:space="preserve">This handout describes the equations and values used for water budget calculations to design a landscape, as required by SMC 19.37 and pursuant to State Law. For more details on landscaping, irrigation and usable open space requirements, see </t>
    </r>
    <r>
      <rPr>
        <b/>
        <sz val="11"/>
        <rFont val="Trebuchet MS"/>
        <family val="2"/>
      </rPr>
      <t>SMC 19.37</t>
    </r>
    <r>
      <rPr>
        <sz val="11"/>
        <rFont val="Trebuchet MS"/>
        <family val="2"/>
      </rPr>
      <t>.</t>
    </r>
    <r>
      <rPr>
        <b/>
        <i/>
        <sz val="11"/>
        <color indexed="10"/>
        <rFont val="Trebuchet MS"/>
        <family val="2"/>
      </rPr>
      <t xml:space="preserve"> </t>
    </r>
  </si>
  <si>
    <t>(Updated 10/13/2010)</t>
  </si>
  <si>
    <t xml:space="preserve">       MAXIMUM APPLIED WATER ALLOWANCE                                 PROJECT #:</t>
  </si>
  <si>
    <t xml:space="preserve">         ESTIMATED TOTAL WATER USE</t>
  </si>
  <si>
    <t>Water Feature (High)</t>
  </si>
  <si>
    <t>MAWA = (ETo) x (0.62) x [(0.55 x LA)+(0.45 x SLA)]</t>
  </si>
  <si>
    <r>
      <t xml:space="preserve">Special Landscaped Area </t>
    </r>
    <r>
      <rPr>
        <sz val="12"/>
        <color indexed="12"/>
        <rFont val="Trebuchet MS"/>
        <family val="2"/>
      </rPr>
      <t xml:space="preserve">(SLA) means an area of the landscaping dedicated solely to edible plants, recreational areas, areas irrigated with recycled water, water features </t>
    </r>
    <r>
      <rPr>
        <u val="single"/>
        <sz val="12"/>
        <color indexed="12"/>
        <rFont val="Trebuchet MS"/>
        <family val="2"/>
      </rPr>
      <t>using recycled water</t>
    </r>
    <r>
      <rPr>
        <sz val="12"/>
        <color indexed="12"/>
        <rFont val="Trebuchet MS"/>
        <family val="2"/>
      </rPr>
      <t>, and areas dedicated to active play such as parks, sports fields, golf courses, and where turf provides a playing surface.</t>
    </r>
  </si>
  <si>
    <t xml:space="preserve">2) Enter square footage of SLA, if any                     This is required for additional water allowed for SLA ("0.45" accounts for the additional water allowed to equal a factor of "1" for SLA).               </t>
  </si>
  <si>
    <r>
      <t>Water Feature</t>
    </r>
    <r>
      <rPr>
        <sz val="12"/>
        <color indexed="12"/>
        <rFont val="Trebuchet MS"/>
        <family val="2"/>
      </rPr>
      <t xml:space="preserve"> means a design element where open water performs an aesthetic or recreational function. Water features include ponds, lakes, waterfalls, fountains, artificial streams, spas, and swimming pools (where water is artificially supplied).</t>
    </r>
  </si>
  <si>
    <r>
      <t xml:space="preserve">Recreational Areas </t>
    </r>
    <r>
      <rPr>
        <sz val="12"/>
        <color indexed="12"/>
        <rFont val="Trebuchet MS"/>
        <family val="2"/>
      </rPr>
      <t>means areas designated for active play, recreation or public assembly in parks, sports fields, picnic grounds, amphitheaters or golf course tees, fairways, roughs, surrounds and greens on any private property, excluding private single-family and two-family dwelling properties.</t>
    </r>
  </si>
  <si>
    <t xml:space="preserve">0.45 = </t>
  </si>
  <si>
    <t xml:space="preserve">0.55 = </t>
  </si>
  <si>
    <t>The additional ET Adjustment Factor for SLA (1.0 - 0.55 = 0.45)</t>
  </si>
  <si>
    <r>
      <t xml:space="preserve">ET Adjustment Factor </t>
    </r>
    <r>
      <rPr>
        <sz val="12"/>
        <color indexed="12"/>
        <rFont val="Trebuchet MS"/>
        <family val="2"/>
      </rPr>
      <t>(ETAF) means a factor that, when applied to reference evapotranspiration, adjusts for plant factors and irrigation efficiency, two major influences upon the amount of water that needs to be applied to the landscaped area.</t>
    </r>
  </si>
  <si>
    <t>ET Adjustment Factor (ETAF) for residential projects</t>
  </si>
  <si>
    <t>Drip System</t>
  </si>
  <si>
    <t>Overhead Spray System</t>
  </si>
  <si>
    <t>Irrigation Efficiency Values</t>
  </si>
  <si>
    <t>Zone 1</t>
  </si>
  <si>
    <t>Zone 2</t>
  </si>
  <si>
    <t>Zone 3</t>
  </si>
  <si>
    <t>Very Low</t>
  </si>
  <si>
    <t>0 - 0.1</t>
  </si>
  <si>
    <t>0.2 - 0.3</t>
  </si>
  <si>
    <t xml:space="preserve">Plant Water Use Type(s)                                      </t>
  </si>
  <si>
    <t>[PF x HA]/IE                       (sq ft)</t>
  </si>
  <si>
    <t>Irrigation Efficiency (IE)</t>
  </si>
  <si>
    <t>Zone 4</t>
  </si>
  <si>
    <t>3) If completing this form electronically, the ETWU will be calculated automatically. If completing this form manually, calculate the ETWU by plugging in the values for "PF x HA" (sum of all hydrozones), "IE" and "SLA" into the ETWU equation.</t>
  </si>
  <si>
    <t>Water Feature/Other</t>
  </si>
  <si>
    <t>▪ For areas that mix plants with different water uses, the plant factor is based on the proportion of the respective plant factors (e.g., if half of a 500 square foot area area is high water use at 0.8 and the other half is moderate at 0.5, enter 0.8 for 250 square feet of area and 0.5 for the other 250 square feeet of area); OR use the higher water using plant factor (e.g. taking the example above, enter 0.8 for all 500 square feet of area). High water use plants can only be mixed with moderate water use plants in a hydrozone.</t>
  </si>
  <si>
    <t>Average Irrigation Efficiency (minimum 0.75, assumed to be 0.76 for overhead spray system and 0.81 for drip system)</t>
  </si>
  <si>
    <t>2) Multiply the Plant Factor by the size of the hydrozone area for each hydrozone (PF x HA) and divide by the applicable irrigation efficiency value (minimum 0.75). Add all of the (PF x HA)/IE values together.</t>
  </si>
  <si>
    <t>▪ All water features not using recycled water shall be considered a high water use hydrozone with Plant Factor of 1.0 and Irrigation Effiiency of 0.75. 
▪ Include temporary irrigated areas in the low water use hydrozone.</t>
  </si>
  <si>
    <t>(Updated 6/2016)</t>
  </si>
  <si>
    <r>
      <t>·</t>
    </r>
    <r>
      <rPr>
        <sz val="11"/>
        <rFont val="Times New Roman"/>
        <family val="1"/>
      </rPr>
      <t xml:space="preserve">         </t>
    </r>
    <r>
      <rPr>
        <b/>
        <u val="single"/>
        <sz val="11"/>
        <rFont val="Trebuchet MS"/>
        <family val="2"/>
      </rPr>
      <t>All other projects:</t>
    </r>
    <r>
      <rPr>
        <sz val="11"/>
        <rFont val="Trebuchet MS"/>
        <family val="2"/>
      </rPr>
      <t xml:space="preserve"> New landscaping installations 500 sq. ft. or more or rehabilitated landscaping projects 1,000 sq. ft. or more.</t>
    </r>
  </si>
  <si>
    <t>(45.3) (0.62) [(0.55 x 3300) + (0.45 x 0)]</t>
  </si>
  <si>
    <t>MAWA = (ETo) (0.62) [(0.55x LA) + (0.45 x SLA)]</t>
  </si>
  <si>
    <r>
      <t>50,976</t>
    </r>
    <r>
      <rPr>
        <u val="single"/>
        <sz val="12"/>
        <rFont val="Trebuchet MS"/>
        <family val="2"/>
      </rPr>
      <t xml:space="preserve"> </t>
    </r>
    <r>
      <rPr>
        <b/>
        <u val="single"/>
        <sz val="12"/>
        <rFont val="Trebuchet MS"/>
        <family val="2"/>
      </rPr>
      <t>gallons per year</t>
    </r>
  </si>
  <si>
    <t>Irrigation Efficiency</t>
  </si>
  <si>
    <t>(IE)</t>
  </si>
  <si>
    <t>[PF x HA]/IE
(square feet)</t>
  </si>
  <si>
    <t>Sum of [PF x HA]/IE =</t>
  </si>
  <si>
    <r>
      <t xml:space="preserve">Estimated Total Water Use </t>
    </r>
    <r>
      <rPr>
        <b/>
        <sz val="12"/>
        <rFont val="Trebuchet MS"/>
        <family val="2"/>
      </rPr>
      <t>=</t>
    </r>
    <r>
      <rPr>
        <b/>
        <u val="single"/>
        <sz val="12"/>
        <rFont val="Trebuchet MS"/>
        <family val="2"/>
      </rPr>
      <t xml:space="preserve"> 47,746  </t>
    </r>
    <r>
      <rPr>
        <b/>
        <sz val="12"/>
        <rFont val="Trebuchet MS"/>
        <family val="2"/>
      </rPr>
      <t>gallons per year</t>
    </r>
  </si>
  <si>
    <r>
      <t xml:space="preserve">ETWU 47,746 is less than MAWA 50,976 </t>
    </r>
    <r>
      <rPr>
        <b/>
        <sz val="14"/>
        <rFont val="Wingdings"/>
        <family val="0"/>
      </rPr>
      <t xml:space="preserve">þ </t>
    </r>
    <r>
      <rPr>
        <b/>
        <sz val="11"/>
        <rFont val="Trebuchet MS"/>
        <family val="2"/>
      </rPr>
      <t>ETWU complies with MAWA</t>
    </r>
  </si>
  <si>
    <t>ETWU = (45.3)(0.62)(1700)</t>
  </si>
  <si>
    <r>
      <t>·</t>
    </r>
    <r>
      <rPr>
        <sz val="11"/>
        <rFont val="Times New Roman"/>
        <family val="1"/>
      </rPr>
      <t xml:space="preserve">         </t>
    </r>
    <r>
      <rPr>
        <b/>
        <u val="single"/>
        <sz val="11"/>
        <rFont val="Trebuchet MS"/>
        <family val="2"/>
      </rPr>
      <t>Single-family and duplex projects:</t>
    </r>
    <r>
      <rPr>
        <b/>
        <sz val="11"/>
        <rFont val="Trebuchet MS"/>
        <family val="2"/>
      </rPr>
      <t xml:space="preserve"> </t>
    </r>
    <r>
      <rPr>
        <sz val="11"/>
        <rFont val="Trebuchet MS"/>
        <family val="2"/>
      </rPr>
      <t>Installation of 500 sq. ft. or more of landscaping in conjunction with NEW construction of a dwelling unit on an existing lot.</t>
    </r>
  </si>
  <si>
    <t>In addition to minimum required landscaped areas and usable open space, the following projects are subject to water efficiency design, planting and irrigation requirements:</t>
  </si>
  <si>
    <r>
      <t>·</t>
    </r>
    <r>
      <rPr>
        <sz val="11"/>
        <rFont val="Times New Roman"/>
        <family val="1"/>
      </rPr>
      <t xml:space="preserve">         </t>
    </r>
    <r>
      <rPr>
        <b/>
        <u val="single"/>
        <sz val="11"/>
        <rFont val="Trebuchet MS"/>
        <family val="2"/>
      </rPr>
      <t>Option 1:</t>
    </r>
    <r>
      <rPr>
        <sz val="11"/>
        <rFont val="Trebuchet MS"/>
        <family val="2"/>
      </rPr>
      <t xml:space="preserve"> NO turf/lawn or high water use plants and at least 80% of plants intalled are native, low water or no water use plants. Refer to the </t>
    </r>
    <r>
      <rPr>
        <i/>
        <sz val="11"/>
        <rFont val="Trebuchet MS"/>
        <family val="2"/>
      </rPr>
      <t>Landscaping Resources</t>
    </r>
    <r>
      <rPr>
        <sz val="11"/>
        <rFont val="Trebuchet MS"/>
        <family val="2"/>
      </rPr>
      <t xml:space="preserve"> handout.</t>
    </r>
  </si>
  <si>
    <r>
      <t xml:space="preserve">Completed water budget calculation worksheets are required to be submitted if Option 2 is selected. This handout includes the water budget calculation worksheets and instructions for OPTION 2 for </t>
    </r>
    <r>
      <rPr>
        <b/>
        <sz val="14"/>
        <rFont val="Trebuchet MS"/>
        <family val="2"/>
      </rPr>
      <t>residential projects.</t>
    </r>
    <r>
      <rPr>
        <sz val="14"/>
        <rFont val="Trebuchet MS"/>
        <family val="2"/>
      </rPr>
      <t xml:space="preserve"> For mixed use projects, consult with the Planner on duty to determine if the calculation worksheets for nonresidential projects or a combination is appropriate.</t>
    </r>
  </si>
  <si>
    <t>(Updated 3/2017)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</si>
</sst>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numFmt numFmtId="169" formatCode="_(* #,##0_);_(* \(#,##0\);_(* &quot;-&quot;??_);_(@_)"/>
    <numFmt numFmtId="170" formatCode="0.0"/>
    <numFmt numFmtId="171" formatCode="[$-409]dddd\,\ mmmm\ dd\,\ yyyy"/>
    <numFmt numFmtId="172" formatCode="[$-409]h:mm:ss\ AM/PM"/>
    <numFmt numFmtId="173" formatCode="0.000"/>
    <numFmt numFmtId="174" formatCode="#,##0.000"/>
    <numFmt numFmtId="175" formatCode="#,##0.0"/>
  </numFmts>
  <fonts count="84">
    <font>
      <sz val="10"/>
      <name val="Arial"/>
      <family val="0"/>
    </font>
    <font>
      <u val="single"/>
      <sz val="10"/>
      <color indexed="36"/>
      <name val="Arial"/>
      <family val="2"/>
    </font>
    <font>
      <u val="single"/>
      <sz val="10"/>
      <color indexed="12"/>
      <name val="Arial"/>
      <family val="2"/>
    </font>
    <font>
      <sz val="8"/>
      <name val="Arial"/>
      <family val="2"/>
    </font>
    <font>
      <sz val="11"/>
      <name val="Arial"/>
      <family val="2"/>
    </font>
    <font>
      <b/>
      <sz val="11"/>
      <name val="Trebuchet MS"/>
      <family val="2"/>
    </font>
    <font>
      <sz val="11"/>
      <name val="Trebuchet MS"/>
      <family val="2"/>
    </font>
    <font>
      <sz val="10"/>
      <name val="Trebuchet MS"/>
      <family val="2"/>
    </font>
    <font>
      <b/>
      <u val="single"/>
      <sz val="11"/>
      <name val="Trebuchet MS"/>
      <family val="2"/>
    </font>
    <font>
      <b/>
      <sz val="14"/>
      <name val="Trebuchet MS"/>
      <family val="2"/>
    </font>
    <font>
      <sz val="12"/>
      <name val="Trebuchet MS"/>
      <family val="2"/>
    </font>
    <font>
      <b/>
      <sz val="12"/>
      <name val="Trebuchet MS"/>
      <family val="2"/>
    </font>
    <font>
      <b/>
      <u val="single"/>
      <sz val="12"/>
      <name val="Trebuchet MS"/>
      <family val="2"/>
    </font>
    <font>
      <b/>
      <sz val="26"/>
      <name val="Trebuchet MS"/>
      <family val="2"/>
    </font>
    <font>
      <i/>
      <sz val="10"/>
      <name val="Trebuchet MS"/>
      <family val="2"/>
    </font>
    <font>
      <i/>
      <sz val="11"/>
      <name val="Trebuchet MS"/>
      <family val="2"/>
    </font>
    <font>
      <sz val="10"/>
      <name val="Times New Roman"/>
      <family val="1"/>
    </font>
    <font>
      <b/>
      <sz val="15"/>
      <name val="Trebuchet MS"/>
      <family val="2"/>
    </font>
    <font>
      <sz val="11"/>
      <name val="Symbol"/>
      <family val="1"/>
    </font>
    <font>
      <sz val="11"/>
      <name val="Times New Roman"/>
      <family val="1"/>
    </font>
    <font>
      <sz val="12"/>
      <name val="Times New Roman"/>
      <family val="1"/>
    </font>
    <font>
      <sz val="14"/>
      <name val="Trebuchet MS"/>
      <family val="2"/>
    </font>
    <font>
      <b/>
      <sz val="12"/>
      <name val="Arial"/>
      <family val="2"/>
    </font>
    <font>
      <sz val="13"/>
      <name val="Trebuchet MS"/>
      <family val="2"/>
    </font>
    <font>
      <u val="single"/>
      <sz val="12"/>
      <name val="Trebuchet MS"/>
      <family val="2"/>
    </font>
    <font>
      <b/>
      <sz val="14"/>
      <name val="Wingdings"/>
      <family val="0"/>
    </font>
    <font>
      <sz val="12"/>
      <name val="Arial"/>
      <family val="2"/>
    </font>
    <font>
      <b/>
      <sz val="10"/>
      <name val="Tahoma"/>
      <family val="2"/>
    </font>
    <font>
      <sz val="10"/>
      <name val="Tahoma"/>
      <family val="2"/>
    </font>
    <font>
      <b/>
      <sz val="12"/>
      <color indexed="10"/>
      <name val="Trebuchet MS"/>
      <family val="2"/>
    </font>
    <font>
      <sz val="11"/>
      <color indexed="12"/>
      <name val="Trebuchet MS"/>
      <family val="2"/>
    </font>
    <font>
      <sz val="12"/>
      <color indexed="12"/>
      <name val="Trebuchet MS"/>
      <family val="2"/>
    </font>
    <font>
      <b/>
      <sz val="12"/>
      <color indexed="12"/>
      <name val="Trebuchet MS"/>
      <family val="2"/>
    </font>
    <font>
      <b/>
      <sz val="16"/>
      <name val="Trebuchet MS"/>
      <family val="2"/>
    </font>
    <font>
      <b/>
      <u val="single"/>
      <sz val="11"/>
      <name val="Arial"/>
      <family val="2"/>
    </font>
    <font>
      <b/>
      <sz val="13"/>
      <name val="Trebuchet MS"/>
      <family val="2"/>
    </font>
    <font>
      <b/>
      <u val="single"/>
      <sz val="12"/>
      <color indexed="12"/>
      <name val="Trebuchet MS"/>
      <family val="2"/>
    </font>
    <font>
      <sz val="14"/>
      <name val="Arial"/>
      <family val="2"/>
    </font>
    <font>
      <b/>
      <u val="single"/>
      <sz val="13"/>
      <name val="Trebuchet MS"/>
      <family val="2"/>
    </font>
    <font>
      <sz val="13"/>
      <name val="Arial"/>
      <family val="2"/>
    </font>
    <font>
      <sz val="12"/>
      <color indexed="12"/>
      <name val="Arial"/>
      <family val="2"/>
    </font>
    <font>
      <vertAlign val="subscript"/>
      <sz val="13"/>
      <name val="Trebuchet MS"/>
      <family val="2"/>
    </font>
    <font>
      <b/>
      <i/>
      <sz val="11"/>
      <color indexed="10"/>
      <name val="Trebuchet MS"/>
      <family val="2"/>
    </font>
    <font>
      <u val="single"/>
      <sz val="12"/>
      <color indexed="12"/>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2"/>
      <color indexed="8"/>
      <name val="Arial"/>
      <family val="2"/>
    </font>
    <font>
      <sz val="12"/>
      <color indexed="8"/>
      <name val="Times New Roman"/>
      <family val="1"/>
    </font>
    <font>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color indexed="63"/>
      </bottom>
    </border>
    <border>
      <left style="medium"/>
      <right style="thin"/>
      <top style="thin"/>
      <bottom>
        <color indexed="63"/>
      </bottom>
    </border>
    <border>
      <left style="thin"/>
      <right style="medium"/>
      <top style="thin"/>
      <bottom style="thin"/>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style="thin"/>
    </border>
    <border>
      <left style="medium"/>
      <right>
        <color indexed="63"/>
      </right>
      <top style="medium"/>
      <bottom style="thin"/>
    </border>
    <border>
      <left style="medium"/>
      <right style="thin"/>
      <top>
        <color indexed="63"/>
      </top>
      <bottom style="thin"/>
    </border>
    <border>
      <left style="medium"/>
      <right style="thin"/>
      <top>
        <color indexed="63"/>
      </top>
      <bottom>
        <color indexed="63"/>
      </bottom>
    </border>
    <border>
      <left style="medium"/>
      <right>
        <color indexed="63"/>
      </right>
      <top style="thin"/>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thin"/>
      <right style="thin"/>
      <top style="thin"/>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medium"/>
    </border>
    <border>
      <left style="thin"/>
      <right>
        <color indexed="63"/>
      </right>
      <top style="medium"/>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2"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49">
    <xf numFmtId="0" fontId="0" fillId="0" borderId="0" xfId="0" applyAlignment="1">
      <alignment/>
    </xf>
    <xf numFmtId="0" fontId="0" fillId="33" borderId="0" xfId="0" applyFill="1" applyAlignment="1">
      <alignment/>
    </xf>
    <xf numFmtId="0" fontId="4" fillId="33" borderId="0" xfId="0" applyFont="1" applyFill="1" applyAlignment="1">
      <alignment/>
    </xf>
    <xf numFmtId="4" fontId="10" fillId="34" borderId="10" xfId="0" applyNumberFormat="1" applyFont="1" applyFill="1" applyBorder="1" applyAlignment="1" applyProtection="1">
      <alignment horizontal="left"/>
      <protection hidden="1"/>
    </xf>
    <xf numFmtId="0" fontId="10" fillId="34" borderId="11" xfId="0" applyFont="1" applyFill="1" applyBorder="1" applyAlignment="1" applyProtection="1">
      <alignment/>
      <protection hidden="1"/>
    </xf>
    <xf numFmtId="0" fontId="0" fillId="34" borderId="0" xfId="0" applyFill="1" applyAlignment="1">
      <alignment/>
    </xf>
    <xf numFmtId="0" fontId="6" fillId="34" borderId="0" xfId="0" applyFont="1" applyFill="1" applyAlignment="1">
      <alignment/>
    </xf>
    <xf numFmtId="0" fontId="6" fillId="34" borderId="0" xfId="0" applyFont="1" applyFill="1" applyAlignment="1">
      <alignment horizontal="right"/>
    </xf>
    <xf numFmtId="0" fontId="6" fillId="34" borderId="0" xfId="0" applyFont="1" applyFill="1" applyAlignment="1">
      <alignment horizontal="right" vertical="top"/>
    </xf>
    <xf numFmtId="0" fontId="10" fillId="33" borderId="0" xfId="0" applyFont="1" applyFill="1" applyAlignment="1">
      <alignment/>
    </xf>
    <xf numFmtId="0" fontId="21" fillId="0" borderId="0" xfId="0" applyFont="1" applyFill="1" applyAlignment="1">
      <alignment/>
    </xf>
    <xf numFmtId="0" fontId="0" fillId="0" borderId="0" xfId="0" applyFill="1" applyAlignment="1">
      <alignment/>
    </xf>
    <xf numFmtId="0" fontId="22" fillId="0" borderId="0" xfId="0" applyFont="1" applyFill="1" applyAlignment="1">
      <alignment horizontal="right"/>
    </xf>
    <xf numFmtId="0" fontId="20" fillId="0" borderId="0" xfId="0" applyFont="1" applyFill="1" applyAlignment="1">
      <alignment/>
    </xf>
    <xf numFmtId="0" fontId="14" fillId="0" borderId="0" xfId="0" applyFont="1" applyFill="1" applyAlignment="1">
      <alignment/>
    </xf>
    <xf numFmtId="0" fontId="11" fillId="0" borderId="0" xfId="0" applyFont="1" applyFill="1" applyAlignment="1">
      <alignment/>
    </xf>
    <xf numFmtId="0" fontId="10" fillId="0" borderId="0" xfId="0" applyFont="1" applyFill="1" applyAlignment="1">
      <alignment/>
    </xf>
    <xf numFmtId="0" fontId="12" fillId="0" borderId="0" xfId="0" applyFont="1" applyFill="1" applyAlignment="1">
      <alignment/>
    </xf>
    <xf numFmtId="0" fontId="0" fillId="0" borderId="0" xfId="0" applyFill="1" applyAlignment="1">
      <alignment horizontal="right"/>
    </xf>
    <xf numFmtId="0" fontId="16" fillId="0" borderId="0" xfId="0" applyFont="1" applyFill="1" applyAlignment="1">
      <alignment/>
    </xf>
    <xf numFmtId="0" fontId="0" fillId="0" borderId="0" xfId="0" applyFont="1" applyFill="1" applyAlignment="1">
      <alignment/>
    </xf>
    <xf numFmtId="0" fontId="10" fillId="0" borderId="12" xfId="0" applyFont="1" applyFill="1" applyBorder="1" applyAlignment="1">
      <alignment horizontal="center"/>
    </xf>
    <xf numFmtId="0" fontId="10" fillId="0" borderId="11" xfId="0" applyFont="1" applyFill="1" applyBorder="1" applyAlignment="1">
      <alignment horizontal="center"/>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alignment horizontal="center"/>
    </xf>
    <xf numFmtId="0" fontId="10" fillId="0" borderId="16" xfId="0" applyFont="1" applyFill="1" applyBorder="1" applyAlignment="1">
      <alignment horizontal="center"/>
    </xf>
    <xf numFmtId="0" fontId="10" fillId="0" borderId="17" xfId="0" applyFont="1" applyFill="1" applyBorder="1" applyAlignment="1">
      <alignment horizontal="center"/>
    </xf>
    <xf numFmtId="0" fontId="10" fillId="0" borderId="18" xfId="0" applyFont="1" applyFill="1" applyBorder="1" applyAlignment="1">
      <alignment horizontal="center"/>
    </xf>
    <xf numFmtId="0" fontId="0" fillId="33" borderId="0" xfId="0" applyFill="1" applyBorder="1" applyAlignment="1">
      <alignment wrapText="1"/>
    </xf>
    <xf numFmtId="0" fontId="0" fillId="33" borderId="0" xfId="0" applyFill="1" applyAlignment="1">
      <alignment wrapText="1"/>
    </xf>
    <xf numFmtId="0" fontId="7" fillId="33" borderId="0" xfId="0" applyFont="1" applyFill="1" applyAlignment="1">
      <alignment vertical="top" wrapText="1"/>
    </xf>
    <xf numFmtId="0" fontId="15" fillId="33" borderId="19" xfId="0" applyFont="1" applyFill="1" applyBorder="1" applyAlignment="1">
      <alignment horizontal="left" vertical="top" wrapText="1" indent="1"/>
    </xf>
    <xf numFmtId="0" fontId="15" fillId="33" borderId="0" xfId="0" applyFont="1" applyFill="1" applyBorder="1" applyAlignment="1">
      <alignment horizontal="left" vertical="top" wrapText="1" indent="1"/>
    </xf>
    <xf numFmtId="0" fontId="0" fillId="33" borderId="0" xfId="0" applyFill="1" applyBorder="1" applyAlignment="1">
      <alignment/>
    </xf>
    <xf numFmtId="0" fontId="7" fillId="33" borderId="0" xfId="0" applyFont="1" applyFill="1" applyBorder="1" applyAlignment="1">
      <alignment vertical="top" wrapText="1"/>
    </xf>
    <xf numFmtId="0" fontId="0" fillId="33" borderId="0" xfId="0" applyFill="1" applyBorder="1" applyAlignment="1">
      <alignment horizontal="left" wrapText="1" indent="1"/>
    </xf>
    <xf numFmtId="0" fontId="7" fillId="33" borderId="0" xfId="0" applyFont="1" applyFill="1" applyAlignment="1">
      <alignment wrapText="1"/>
    </xf>
    <xf numFmtId="0" fontId="6" fillId="33" borderId="0" xfId="0" applyFont="1" applyFill="1" applyAlignment="1">
      <alignment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0" fillId="33" borderId="0" xfId="0" applyFill="1" applyAlignment="1">
      <alignment/>
    </xf>
    <xf numFmtId="0" fontId="7" fillId="34" borderId="0" xfId="0" applyFont="1" applyFill="1" applyAlignment="1">
      <alignment/>
    </xf>
    <xf numFmtId="0" fontId="7" fillId="33" borderId="0" xfId="0" applyFont="1" applyFill="1" applyAlignment="1">
      <alignment/>
    </xf>
    <xf numFmtId="0" fontId="10" fillId="34" borderId="0" xfId="0" applyFont="1" applyFill="1" applyBorder="1" applyAlignment="1" applyProtection="1">
      <alignment/>
      <protection hidden="1"/>
    </xf>
    <xf numFmtId="0" fontId="10" fillId="34" borderId="0" xfId="0" applyFont="1" applyFill="1" applyBorder="1" applyAlignment="1" applyProtection="1">
      <alignment/>
      <protection hidden="1"/>
    </xf>
    <xf numFmtId="0" fontId="10" fillId="34" borderId="0" xfId="0" applyFont="1" applyFill="1" applyAlignment="1" applyProtection="1">
      <alignment/>
      <protection hidden="1"/>
    </xf>
    <xf numFmtId="0" fontId="10" fillId="34" borderId="0" xfId="0" applyFont="1" applyFill="1" applyAlignment="1" applyProtection="1">
      <alignment/>
      <protection hidden="1"/>
    </xf>
    <xf numFmtId="0" fontId="12" fillId="34" borderId="0" xfId="0" applyFont="1" applyFill="1" applyBorder="1" applyAlignment="1" applyProtection="1">
      <alignment horizontal="right"/>
      <protection hidden="1"/>
    </xf>
    <xf numFmtId="0" fontId="29" fillId="34" borderId="21" xfId="0" applyFont="1" applyFill="1" applyBorder="1" applyAlignment="1" applyProtection="1">
      <alignment/>
      <protection hidden="1"/>
    </xf>
    <xf numFmtId="0" fontId="6" fillId="34" borderId="0" xfId="0" applyFont="1" applyFill="1" applyBorder="1" applyAlignment="1">
      <alignment horizontal="right"/>
    </xf>
    <xf numFmtId="0" fontId="6" fillId="34" borderId="0" xfId="0" applyFont="1" applyFill="1" applyBorder="1" applyAlignment="1">
      <alignment/>
    </xf>
    <xf numFmtId="0" fontId="30" fillId="33" borderId="0" xfId="0" applyFont="1" applyFill="1" applyAlignment="1">
      <alignment/>
    </xf>
    <xf numFmtId="0" fontId="31" fillId="33" borderId="0" xfId="0" applyFont="1" applyFill="1" applyBorder="1" applyAlignment="1" applyProtection="1">
      <alignment wrapText="1"/>
      <protection hidden="1"/>
    </xf>
    <xf numFmtId="0" fontId="10" fillId="34" borderId="22" xfId="0" applyFont="1" applyFill="1" applyBorder="1" applyAlignment="1" applyProtection="1">
      <alignment vertical="center"/>
      <protection hidden="1"/>
    </xf>
    <xf numFmtId="0" fontId="30" fillId="33" borderId="0" xfId="0" applyFont="1" applyFill="1" applyAlignment="1">
      <alignment wrapText="1"/>
    </xf>
    <xf numFmtId="0" fontId="0" fillId="33" borderId="0" xfId="0" applyFill="1" applyAlignment="1">
      <alignment vertical="center" wrapText="1"/>
    </xf>
    <xf numFmtId="0" fontId="34" fillId="0" borderId="0" xfId="0" applyFont="1" applyFill="1" applyAlignment="1">
      <alignment/>
    </xf>
    <xf numFmtId="0" fontId="26" fillId="33" borderId="0" xfId="0" applyFont="1" applyFill="1" applyAlignment="1">
      <alignment vertical="center" wrapText="1"/>
    </xf>
    <xf numFmtId="0" fontId="31" fillId="33" borderId="0" xfId="0" applyFont="1" applyFill="1" applyAlignment="1">
      <alignment/>
    </xf>
    <xf numFmtId="0" fontId="31" fillId="33" borderId="0" xfId="0" applyFont="1" applyFill="1" applyAlignment="1">
      <alignment wrapText="1"/>
    </xf>
    <xf numFmtId="0" fontId="36" fillId="33" borderId="0" xfId="0" applyFont="1" applyFill="1" applyAlignment="1">
      <alignment horizontal="left"/>
    </xf>
    <xf numFmtId="0" fontId="26" fillId="33" borderId="0" xfId="0" applyFont="1" applyFill="1" applyAlignment="1">
      <alignment/>
    </xf>
    <xf numFmtId="0" fontId="6" fillId="34" borderId="0" xfId="0" applyFont="1" applyFill="1" applyAlignment="1">
      <alignment vertical="top"/>
    </xf>
    <xf numFmtId="0" fontId="6" fillId="34" borderId="0" xfId="0" applyFont="1" applyFill="1" applyAlignment="1" applyProtection="1">
      <alignment/>
      <protection hidden="1"/>
    </xf>
    <xf numFmtId="0" fontId="11" fillId="34" borderId="0" xfId="0" applyFont="1" applyFill="1" applyAlignment="1">
      <alignment/>
    </xf>
    <xf numFmtId="0" fontId="10" fillId="34" borderId="0" xfId="0" applyFont="1" applyFill="1" applyAlignment="1">
      <alignment/>
    </xf>
    <xf numFmtId="0" fontId="35" fillId="35" borderId="23" xfId="0" applyFont="1" applyFill="1" applyBorder="1" applyAlignment="1" applyProtection="1">
      <alignment horizontal="left"/>
      <protection hidden="1"/>
    </xf>
    <xf numFmtId="0" fontId="38" fillId="35" borderId="24" xfId="0" applyFont="1" applyFill="1" applyBorder="1" applyAlignment="1" applyProtection="1">
      <alignment/>
      <protection hidden="1"/>
    </xf>
    <xf numFmtId="0" fontId="23" fillId="35" borderId="24" xfId="0" applyFont="1" applyFill="1" applyBorder="1" applyAlignment="1" applyProtection="1">
      <alignment/>
      <protection hidden="1"/>
    </xf>
    <xf numFmtId="0" fontId="23" fillId="35" borderId="25" xfId="0" applyFont="1" applyFill="1" applyBorder="1" applyAlignment="1" applyProtection="1">
      <alignment/>
      <protection hidden="1"/>
    </xf>
    <xf numFmtId="0" fontId="35" fillId="35" borderId="26" xfId="0" applyFont="1" applyFill="1" applyBorder="1" applyAlignment="1" applyProtection="1">
      <alignment horizontal="right"/>
      <protection hidden="1"/>
    </xf>
    <xf numFmtId="0" fontId="35" fillId="35" borderId="27" xfId="0" applyFont="1" applyFill="1" applyBorder="1" applyAlignment="1" applyProtection="1">
      <alignment horizontal="right"/>
      <protection hidden="1"/>
    </xf>
    <xf numFmtId="0" fontId="23" fillId="35" borderId="28" xfId="0" applyFont="1" applyFill="1" applyBorder="1" applyAlignment="1" applyProtection="1">
      <alignment/>
      <protection hidden="1"/>
    </xf>
    <xf numFmtId="0" fontId="23" fillId="36" borderId="29" xfId="0" applyFont="1" applyFill="1" applyBorder="1" applyAlignment="1" applyProtection="1">
      <alignment horizontal="center"/>
      <protection locked="0"/>
    </xf>
    <xf numFmtId="0" fontId="23" fillId="36" borderId="30" xfId="0" applyFont="1" applyFill="1" applyBorder="1" applyAlignment="1" applyProtection="1">
      <alignment horizontal="center"/>
      <protection locked="0"/>
    </xf>
    <xf numFmtId="3" fontId="23" fillId="36" borderId="31" xfId="42" applyNumberFormat="1" applyFont="1" applyFill="1" applyBorder="1" applyAlignment="1" applyProtection="1">
      <alignment horizontal="center"/>
      <protection locked="0"/>
    </xf>
    <xf numFmtId="0" fontId="23" fillId="36" borderId="32" xfId="0" applyFont="1" applyFill="1" applyBorder="1" applyAlignment="1" applyProtection="1">
      <alignment horizontal="center"/>
      <protection locked="0"/>
    </xf>
    <xf numFmtId="3" fontId="23" fillId="36" borderId="33" xfId="42" applyNumberFormat="1" applyFont="1" applyFill="1" applyBorder="1" applyAlignment="1" applyProtection="1">
      <alignment horizontal="center"/>
      <protection locked="0"/>
    </xf>
    <xf numFmtId="0" fontId="23" fillId="34" borderId="0" xfId="0" applyFont="1" applyFill="1" applyBorder="1" applyAlignment="1" applyProtection="1">
      <alignment horizontal="center"/>
      <protection hidden="1"/>
    </xf>
    <xf numFmtId="3" fontId="23" fillId="0" borderId="34" xfId="42" applyNumberFormat="1" applyFont="1" applyFill="1" applyBorder="1" applyAlignment="1" applyProtection="1">
      <alignment horizontal="right"/>
      <protection hidden="1"/>
    </xf>
    <xf numFmtId="0" fontId="23" fillId="34" borderId="20" xfId="0" applyFont="1" applyFill="1" applyBorder="1" applyAlignment="1" applyProtection="1">
      <alignment horizontal="center"/>
      <protection hidden="1"/>
    </xf>
    <xf numFmtId="0" fontId="35" fillId="35" borderId="22" xfId="0" applyFont="1" applyFill="1" applyBorder="1" applyAlignment="1" applyProtection="1">
      <alignment horizontal="center"/>
      <protection hidden="1"/>
    </xf>
    <xf numFmtId="0" fontId="23" fillId="34" borderId="33" xfId="0" applyFont="1" applyFill="1" applyBorder="1" applyAlignment="1" applyProtection="1">
      <alignment horizontal="left"/>
      <protection hidden="1"/>
    </xf>
    <xf numFmtId="4" fontId="23" fillId="34" borderId="35" xfId="0" applyNumberFormat="1" applyFont="1" applyFill="1" applyBorder="1" applyAlignment="1" applyProtection="1" quotePrefix="1">
      <alignment horizontal="right"/>
      <protection hidden="1"/>
    </xf>
    <xf numFmtId="0" fontId="39" fillId="0" borderId="36" xfId="0" applyFont="1" applyBorder="1" applyAlignment="1">
      <alignment/>
    </xf>
    <xf numFmtId="0" fontId="9" fillId="34" borderId="37" xfId="0" applyFont="1" applyFill="1" applyBorder="1" applyAlignment="1" applyProtection="1">
      <alignment vertical="center"/>
      <protection/>
    </xf>
    <xf numFmtId="0" fontId="23" fillId="34" borderId="38" xfId="0" applyFont="1" applyFill="1" applyBorder="1" applyAlignment="1" applyProtection="1">
      <alignment wrapText="1"/>
      <protection/>
    </xf>
    <xf numFmtId="0" fontId="23" fillId="34" borderId="39" xfId="0" applyFont="1" applyFill="1" applyBorder="1" applyAlignment="1" applyProtection="1">
      <alignment/>
      <protection/>
    </xf>
    <xf numFmtId="0" fontId="38" fillId="34" borderId="40" xfId="0" applyFont="1" applyFill="1" applyBorder="1" applyAlignment="1" applyProtection="1">
      <alignment/>
      <protection/>
    </xf>
    <xf numFmtId="0" fontId="23" fillId="34" borderId="41" xfId="0" applyFont="1" applyFill="1" applyBorder="1" applyAlignment="1" applyProtection="1">
      <alignment horizontal="left" indent="1"/>
      <protection/>
    </xf>
    <xf numFmtId="0" fontId="23" fillId="34" borderId="42" xfId="0" applyFont="1" applyFill="1" applyBorder="1" applyAlignment="1" applyProtection="1">
      <alignment horizontal="left" indent="1"/>
      <protection/>
    </xf>
    <xf numFmtId="0" fontId="39" fillId="0" borderId="33" xfId="0" applyFont="1" applyBorder="1" applyAlignment="1" applyProtection="1">
      <alignment horizontal="left" indent="1"/>
      <protection/>
    </xf>
    <xf numFmtId="4" fontId="23" fillId="34" borderId="30" xfId="0" applyNumberFormat="1" applyFont="1" applyFill="1" applyBorder="1" applyAlignment="1" applyProtection="1">
      <alignment horizontal="left"/>
      <protection hidden="1"/>
    </xf>
    <xf numFmtId="0" fontId="33" fillId="34" borderId="43" xfId="0" applyFont="1" applyFill="1" applyBorder="1" applyAlignment="1" applyProtection="1">
      <alignment vertical="center"/>
      <protection/>
    </xf>
    <xf numFmtId="0" fontId="35" fillId="34" borderId="44" xfId="0" applyFont="1" applyFill="1" applyBorder="1" applyAlignment="1" applyProtection="1">
      <alignment horizontal="left" vertical="center"/>
      <protection/>
    </xf>
    <xf numFmtId="0" fontId="7" fillId="34" borderId="44" xfId="0" applyFont="1" applyFill="1" applyBorder="1" applyAlignment="1" applyProtection="1">
      <alignment/>
      <protection/>
    </xf>
    <xf numFmtId="4" fontId="33" fillId="34" borderId="44" xfId="0" applyNumberFormat="1" applyFont="1" applyFill="1" applyBorder="1" applyAlignment="1" applyProtection="1">
      <alignment horizontal="left" vertical="center"/>
      <protection/>
    </xf>
    <xf numFmtId="0" fontId="7" fillId="34" borderId="22" xfId="0" applyFont="1" applyFill="1" applyBorder="1" applyAlignment="1" applyProtection="1">
      <alignment vertical="center"/>
      <protection/>
    </xf>
    <xf numFmtId="0" fontId="10" fillId="34" borderId="44" xfId="0" applyFont="1" applyFill="1" applyBorder="1" applyAlignment="1" applyProtection="1">
      <alignment/>
      <protection/>
    </xf>
    <xf numFmtId="0" fontId="7" fillId="34" borderId="22" xfId="0" applyFont="1" applyFill="1" applyBorder="1" applyAlignment="1" applyProtection="1">
      <alignment/>
      <protection/>
    </xf>
    <xf numFmtId="3" fontId="23" fillId="35" borderId="27" xfId="0" applyNumberFormat="1" applyFont="1" applyFill="1" applyBorder="1" applyAlignment="1" applyProtection="1">
      <alignment horizontal="left"/>
      <protection/>
    </xf>
    <xf numFmtId="3" fontId="23" fillId="35" borderId="18" xfId="42" applyNumberFormat="1" applyFont="1" applyFill="1" applyBorder="1" applyAlignment="1" applyProtection="1">
      <alignment horizontal="center"/>
      <protection/>
    </xf>
    <xf numFmtId="3" fontId="23" fillId="35" borderId="45" xfId="0" applyNumberFormat="1" applyFont="1" applyFill="1" applyBorder="1" applyAlignment="1" applyProtection="1">
      <alignment horizontal="center"/>
      <protection/>
    </xf>
    <xf numFmtId="0" fontId="23" fillId="35" borderId="45" xfId="0" applyFont="1" applyFill="1" applyBorder="1" applyAlignment="1" applyProtection="1">
      <alignment horizontal="center"/>
      <protection hidden="1"/>
    </xf>
    <xf numFmtId="0" fontId="23" fillId="36" borderId="46" xfId="0" applyFont="1" applyFill="1" applyBorder="1" applyAlignment="1" applyProtection="1">
      <alignment horizontal="center"/>
      <protection locked="0"/>
    </xf>
    <xf numFmtId="0" fontId="23" fillId="36" borderId="47" xfId="0" applyFont="1" applyFill="1" applyBorder="1" applyAlignment="1" applyProtection="1">
      <alignment horizontal="center"/>
      <protection locked="0"/>
    </xf>
    <xf numFmtId="3" fontId="23" fillId="36" borderId="48" xfId="0" applyNumberFormat="1" applyFont="1" applyFill="1" applyBorder="1" applyAlignment="1" applyProtection="1">
      <alignment horizontal="center"/>
      <protection locked="0"/>
    </xf>
    <xf numFmtId="3" fontId="23" fillId="36" borderId="14" xfId="0" applyNumberFormat="1" applyFont="1" applyFill="1" applyBorder="1" applyAlignment="1" applyProtection="1">
      <alignment horizontal="center"/>
      <protection/>
    </xf>
    <xf numFmtId="0" fontId="10" fillId="34" borderId="0" xfId="0" applyFont="1" applyFill="1" applyAlignment="1" applyProtection="1">
      <alignment/>
      <protection/>
    </xf>
    <xf numFmtId="0" fontId="10" fillId="34" borderId="0" xfId="0" applyFont="1" applyFill="1" applyBorder="1" applyAlignment="1" applyProtection="1">
      <alignment/>
      <protection/>
    </xf>
    <xf numFmtId="0" fontId="6" fillId="34" borderId="0" xfId="0" applyFont="1" applyFill="1" applyBorder="1" applyAlignment="1" applyProtection="1">
      <alignment horizontal="right" vertical="top"/>
      <protection/>
    </xf>
    <xf numFmtId="0" fontId="35" fillId="34" borderId="37" xfId="0" applyFont="1" applyFill="1" applyBorder="1" applyAlignment="1" applyProtection="1">
      <alignment horizontal="center" wrapText="1"/>
      <protection/>
    </xf>
    <xf numFmtId="0" fontId="35" fillId="34" borderId="25" xfId="0" applyFont="1" applyFill="1" applyBorder="1" applyAlignment="1" applyProtection="1">
      <alignment horizontal="center"/>
      <protection/>
    </xf>
    <xf numFmtId="0" fontId="6" fillId="34" borderId="0" xfId="0" applyFont="1" applyFill="1" applyAlignment="1" applyProtection="1">
      <alignment vertical="top"/>
      <protection/>
    </xf>
    <xf numFmtId="0" fontId="6" fillId="34" borderId="0" xfId="0" applyFont="1" applyFill="1" applyAlignment="1" applyProtection="1">
      <alignment/>
      <protection/>
    </xf>
    <xf numFmtId="0" fontId="23" fillId="34" borderId="40" xfId="0" applyFont="1" applyFill="1" applyBorder="1" applyAlignment="1" applyProtection="1">
      <alignment/>
      <protection/>
    </xf>
    <xf numFmtId="2" fontId="23" fillId="34" borderId="33" xfId="0" applyNumberFormat="1" applyFont="1" applyFill="1" applyBorder="1" applyAlignment="1" applyProtection="1">
      <alignment horizontal="center"/>
      <protection/>
    </xf>
    <xf numFmtId="0" fontId="7" fillId="34" borderId="0" xfId="0" applyFont="1" applyFill="1" applyAlignment="1" applyProtection="1">
      <alignment horizontal="right"/>
      <protection/>
    </xf>
    <xf numFmtId="0" fontId="7" fillId="34" borderId="0" xfId="0" applyFont="1" applyFill="1" applyAlignment="1" applyProtection="1">
      <alignment/>
      <protection/>
    </xf>
    <xf numFmtId="0" fontId="9" fillId="34" borderId="0" xfId="0" applyFont="1" applyFill="1" applyBorder="1" applyAlignment="1" applyProtection="1">
      <alignment horizontal="left"/>
      <protection/>
    </xf>
    <xf numFmtId="2" fontId="10" fillId="34" borderId="0" xfId="0" applyNumberFormat="1" applyFont="1" applyFill="1" applyAlignment="1" applyProtection="1">
      <alignment horizontal="center"/>
      <protection/>
    </xf>
    <xf numFmtId="0" fontId="40" fillId="33" borderId="0" xfId="0" applyFont="1" applyFill="1" applyAlignment="1">
      <alignment/>
    </xf>
    <xf numFmtId="0" fontId="31" fillId="33" borderId="0" xfId="0" applyFont="1" applyFill="1" applyBorder="1" applyAlignment="1">
      <alignment vertical="center" wrapText="1"/>
    </xf>
    <xf numFmtId="0" fontId="31" fillId="33" borderId="49" xfId="0" applyFont="1" applyFill="1" applyBorder="1" applyAlignment="1">
      <alignment vertical="center" wrapText="1"/>
    </xf>
    <xf numFmtId="0" fontId="0" fillId="0" borderId="44" xfId="0" applyBorder="1" applyAlignment="1" applyProtection="1">
      <alignment/>
      <protection/>
    </xf>
    <xf numFmtId="0" fontId="29" fillId="34" borderId="0" xfId="0" applyFont="1" applyFill="1" applyBorder="1" applyAlignment="1" applyProtection="1">
      <alignment/>
      <protection hidden="1"/>
    </xf>
    <xf numFmtId="170" fontId="23" fillId="36" borderId="30" xfId="0" applyNumberFormat="1" applyFont="1" applyFill="1" applyBorder="1" applyAlignment="1" applyProtection="1">
      <alignment horizontal="center"/>
      <protection locked="0"/>
    </xf>
    <xf numFmtId="170" fontId="23" fillId="36" borderId="50" xfId="0" applyNumberFormat="1" applyFont="1" applyFill="1" applyBorder="1" applyAlignment="1" applyProtection="1">
      <alignment horizontal="center"/>
      <protection locked="0"/>
    </xf>
    <xf numFmtId="170" fontId="23" fillId="36" borderId="47" xfId="0" applyNumberFormat="1" applyFont="1" applyFill="1" applyBorder="1" applyAlignment="1" applyProtection="1">
      <alignment horizontal="center"/>
      <protection locked="0"/>
    </xf>
    <xf numFmtId="0" fontId="0" fillId="37" borderId="0" xfId="0" applyFill="1" applyAlignment="1">
      <alignment horizontal="right"/>
    </xf>
    <xf numFmtId="0" fontId="82" fillId="33" borderId="0" xfId="0" applyFont="1" applyFill="1" applyAlignment="1">
      <alignment/>
    </xf>
    <xf numFmtId="0" fontId="33" fillId="34" borderId="43" xfId="0" applyFont="1" applyFill="1" applyBorder="1" applyAlignment="1" applyProtection="1">
      <alignment horizontal="right" vertical="center"/>
      <protection hidden="1"/>
    </xf>
    <xf numFmtId="0" fontId="33" fillId="34" borderId="43" xfId="0" applyFont="1" applyFill="1" applyBorder="1" applyAlignment="1" applyProtection="1">
      <alignment horizontal="left" vertical="center"/>
      <protection hidden="1"/>
    </xf>
    <xf numFmtId="0" fontId="23" fillId="34" borderId="49" xfId="0" applyFont="1" applyFill="1" applyBorder="1" applyAlignment="1" applyProtection="1">
      <alignment/>
      <protection/>
    </xf>
    <xf numFmtId="2" fontId="23" fillId="34" borderId="42" xfId="0" applyNumberFormat="1" applyFont="1" applyFill="1" applyBorder="1" applyAlignment="1" applyProtection="1">
      <alignment horizontal="center"/>
      <protection/>
    </xf>
    <xf numFmtId="0" fontId="23" fillId="34" borderId="46" xfId="0" applyFont="1" applyFill="1" applyBorder="1" applyAlignment="1" applyProtection="1">
      <alignment/>
      <protection/>
    </xf>
    <xf numFmtId="0" fontId="23" fillId="34" borderId="29" xfId="0" applyFont="1" applyFill="1" applyBorder="1" applyAlignment="1" applyProtection="1">
      <alignment/>
      <protection/>
    </xf>
    <xf numFmtId="170" fontId="23" fillId="34" borderId="33" xfId="0" applyNumberFormat="1" applyFont="1" applyFill="1" applyBorder="1" applyAlignment="1" applyProtection="1">
      <alignment horizontal="center"/>
      <protection/>
    </xf>
    <xf numFmtId="170" fontId="23" fillId="34" borderId="18" xfId="0" applyNumberFormat="1" applyFont="1" applyFill="1" applyBorder="1" applyAlignment="1" applyProtection="1">
      <alignment horizontal="center"/>
      <protection/>
    </xf>
    <xf numFmtId="0" fontId="23" fillId="0" borderId="51" xfId="0" applyFont="1" applyBorder="1" applyAlignment="1">
      <alignment vertical="center" wrapText="1"/>
    </xf>
    <xf numFmtId="0" fontId="23" fillId="34" borderId="37" xfId="0" applyFont="1" applyFill="1" applyBorder="1" applyAlignment="1" applyProtection="1">
      <alignment vertical="center" wrapText="1"/>
      <protection hidden="1"/>
    </xf>
    <xf numFmtId="0" fontId="9" fillId="34" borderId="44" xfId="0" applyFont="1" applyFill="1" applyBorder="1" applyAlignment="1" applyProtection="1">
      <alignment/>
      <protection hidden="1"/>
    </xf>
    <xf numFmtId="0" fontId="23" fillId="34" borderId="11" xfId="0" applyFont="1" applyFill="1" applyBorder="1" applyAlignment="1" applyProtection="1">
      <alignment horizontal="left" vertical="center"/>
      <protection locked="0"/>
    </xf>
    <xf numFmtId="0" fontId="23" fillId="34" borderId="18" xfId="0" applyFont="1" applyFill="1" applyBorder="1" applyAlignment="1" applyProtection="1">
      <alignment horizontal="left" vertical="center"/>
      <protection hidden="1"/>
    </xf>
    <xf numFmtId="2" fontId="23" fillId="36" borderId="52" xfId="0" applyNumberFormat="1" applyFont="1" applyFill="1" applyBorder="1" applyAlignment="1" applyProtection="1">
      <alignment horizontal="center" wrapText="1"/>
      <protection locked="0"/>
    </xf>
    <xf numFmtId="2" fontId="23" fillId="36" borderId="53" xfId="0" applyNumberFormat="1" applyFont="1" applyFill="1" applyBorder="1" applyAlignment="1" applyProtection="1">
      <alignment horizontal="center" wrapText="1"/>
      <protection locked="0"/>
    </xf>
    <xf numFmtId="0" fontId="23" fillId="36" borderId="54" xfId="0" applyFont="1" applyFill="1" applyBorder="1" applyAlignment="1" applyProtection="1">
      <alignment horizontal="center" wrapText="1"/>
      <protection locked="0"/>
    </xf>
    <xf numFmtId="2" fontId="23" fillId="36" borderId="52" xfId="0" applyNumberFormat="1" applyFont="1" applyFill="1" applyBorder="1" applyAlignment="1" applyProtection="1">
      <alignment horizontal="center"/>
      <protection/>
    </xf>
    <xf numFmtId="0" fontId="35" fillId="34" borderId="23" xfId="0" applyFont="1" applyFill="1" applyBorder="1" applyAlignment="1" applyProtection="1">
      <alignment horizontal="center" vertical="center" wrapText="1"/>
      <protection hidden="1"/>
    </xf>
    <xf numFmtId="0" fontId="35" fillId="34" borderId="24" xfId="0" applyFont="1" applyFill="1" applyBorder="1" applyAlignment="1" applyProtection="1">
      <alignment horizontal="center" vertical="center" wrapText="1"/>
      <protection hidden="1"/>
    </xf>
    <xf numFmtId="0" fontId="35" fillId="34" borderId="55" xfId="0" applyFont="1" applyFill="1" applyBorder="1" applyAlignment="1" applyProtection="1">
      <alignment horizontal="center" vertical="center" wrapText="1"/>
      <protection hidden="1"/>
    </xf>
    <xf numFmtId="0" fontId="35" fillId="34" borderId="25" xfId="0" applyFont="1" applyFill="1" applyBorder="1" applyAlignment="1" applyProtection="1">
      <alignment horizontal="center" vertical="center" wrapText="1"/>
      <protection hidden="1"/>
    </xf>
    <xf numFmtId="0" fontId="35" fillId="34" borderId="11" xfId="0" applyFont="1" applyFill="1" applyBorder="1" applyAlignment="1" applyProtection="1">
      <alignment horizontal="center" vertical="center" wrapText="1"/>
      <protection hidden="1"/>
    </xf>
    <xf numFmtId="0" fontId="7" fillId="38" borderId="0" xfId="0" applyFont="1" applyFill="1" applyAlignment="1">
      <alignment/>
    </xf>
    <xf numFmtId="0" fontId="6" fillId="38" borderId="0" xfId="0" applyFont="1" applyFill="1" applyAlignment="1" applyProtection="1">
      <alignment horizontal="right" vertical="top"/>
      <protection/>
    </xf>
    <xf numFmtId="0" fontId="6" fillId="38" borderId="0" xfId="0" applyFont="1" applyFill="1" applyAlignment="1" applyProtection="1">
      <alignment vertical="top"/>
      <protection/>
    </xf>
    <xf numFmtId="0" fontId="6" fillId="38" borderId="0" xfId="0" applyFont="1" applyFill="1" applyAlignment="1" applyProtection="1">
      <alignment/>
      <protection/>
    </xf>
    <xf numFmtId="0" fontId="4" fillId="34" borderId="0" xfId="0" applyFont="1" applyFill="1" applyAlignment="1" applyProtection="1">
      <alignment/>
      <protection/>
    </xf>
    <xf numFmtId="0" fontId="6" fillId="34" borderId="0" xfId="0" applyFont="1" applyFill="1" applyBorder="1" applyAlignment="1" applyProtection="1">
      <alignment vertical="top"/>
      <protection/>
    </xf>
    <xf numFmtId="0" fontId="23" fillId="0" borderId="40" xfId="0" applyFont="1" applyBorder="1" applyAlignment="1">
      <alignment vertical="center" wrapText="1"/>
    </xf>
    <xf numFmtId="0" fontId="23" fillId="34" borderId="14" xfId="0" applyFont="1" applyFill="1" applyBorder="1" applyAlignment="1" applyProtection="1">
      <alignment horizontal="left" vertical="center"/>
      <protection hidden="1"/>
    </xf>
    <xf numFmtId="0" fontId="10" fillId="0" borderId="18" xfId="0" applyFont="1" applyFill="1" applyBorder="1" applyAlignment="1">
      <alignment horizontal="right"/>
    </xf>
    <xf numFmtId="1" fontId="10" fillId="0" borderId="11" xfId="0" applyNumberFormat="1" applyFont="1" applyFill="1" applyBorder="1" applyAlignment="1">
      <alignment horizontal="center"/>
    </xf>
    <xf numFmtId="1" fontId="10" fillId="0" borderId="18" xfId="0" applyNumberFormat="1" applyFont="1" applyFill="1" applyBorder="1" applyAlignment="1">
      <alignment horizontal="center"/>
    </xf>
    <xf numFmtId="0" fontId="10" fillId="0" borderId="14" xfId="0" applyNumberFormat="1" applyFont="1" applyFill="1" applyBorder="1" applyAlignment="1">
      <alignment horizontal="center"/>
    </xf>
    <xf numFmtId="3" fontId="23" fillId="36" borderId="35" xfId="42" applyNumberFormat="1" applyFont="1" applyFill="1" applyBorder="1" applyAlignment="1" applyProtection="1">
      <alignment horizontal="right"/>
      <protection locked="0"/>
    </xf>
    <xf numFmtId="3" fontId="23" fillId="36" borderId="56" xfId="0" applyNumberFormat="1" applyFont="1" applyFill="1" applyBorder="1" applyAlignment="1" applyProtection="1">
      <alignment horizontal="right"/>
      <protection locked="0"/>
    </xf>
    <xf numFmtId="0" fontId="21" fillId="34" borderId="0" xfId="0" applyFont="1" applyFill="1" applyBorder="1" applyAlignment="1">
      <alignment horizontal="left" vertical="top" wrapText="1"/>
    </xf>
    <xf numFmtId="0" fontId="37" fillId="34" borderId="56" xfId="0" applyFont="1" applyFill="1" applyBorder="1" applyAlignment="1">
      <alignment horizontal="left" vertical="top" wrapText="1"/>
    </xf>
    <xf numFmtId="0" fontId="6" fillId="34" borderId="0" xfId="0" applyFont="1" applyFill="1" applyBorder="1" applyAlignment="1">
      <alignment horizontal="left" vertical="top" wrapText="1"/>
    </xf>
    <xf numFmtId="0" fontId="4" fillId="34" borderId="56" xfId="0" applyFont="1" applyFill="1" applyBorder="1" applyAlignment="1">
      <alignment horizontal="left" vertical="top" wrapText="1"/>
    </xf>
    <xf numFmtId="0" fontId="18" fillId="34" borderId="0" xfId="0" applyFont="1" applyFill="1" applyBorder="1" applyAlignment="1">
      <alignment horizontal="left" vertical="top" wrapText="1" indent="4"/>
    </xf>
    <xf numFmtId="0" fontId="4" fillId="34" borderId="56" xfId="0" applyFont="1" applyFill="1" applyBorder="1" applyAlignment="1">
      <alignment horizontal="left" vertical="top" wrapText="1" indent="4"/>
    </xf>
    <xf numFmtId="0" fontId="17" fillId="34" borderId="0" xfId="0" applyFont="1" applyFill="1" applyBorder="1" applyAlignment="1">
      <alignment horizontal="left" vertical="top" wrapText="1"/>
    </xf>
    <xf numFmtId="0" fontId="0" fillId="34" borderId="56" xfId="0" applyFill="1" applyBorder="1" applyAlignment="1">
      <alignment horizontal="left" vertical="top" wrapText="1"/>
    </xf>
    <xf numFmtId="0" fontId="17" fillId="34" borderId="19" xfId="0" applyFont="1" applyFill="1" applyBorder="1" applyAlignment="1">
      <alignment vertical="top" wrapText="1"/>
    </xf>
    <xf numFmtId="0" fontId="0" fillId="34" borderId="57" xfId="0" applyFill="1" applyBorder="1" applyAlignment="1">
      <alignment vertical="top" wrapText="1"/>
    </xf>
    <xf numFmtId="0" fontId="0" fillId="34" borderId="0" xfId="0" applyFill="1" applyBorder="1" applyAlignment="1">
      <alignment/>
    </xf>
    <xf numFmtId="0" fontId="0" fillId="34" borderId="58" xfId="0" applyFill="1" applyBorder="1" applyAlignment="1">
      <alignment/>
    </xf>
    <xf numFmtId="0" fontId="13" fillId="34" borderId="0" xfId="0" applyFont="1" applyFill="1" applyBorder="1" applyAlignment="1">
      <alignment horizontal="justify" wrapText="1"/>
    </xf>
    <xf numFmtId="0" fontId="0" fillId="34" borderId="0" xfId="0" applyFill="1" applyBorder="1" applyAlignment="1">
      <alignment wrapText="1"/>
    </xf>
    <xf numFmtId="0" fontId="6" fillId="34" borderId="58" xfId="0" applyFont="1" applyFill="1" applyBorder="1" applyAlignment="1">
      <alignment horizontal="justify" vertical="top" wrapText="1"/>
    </xf>
    <xf numFmtId="0" fontId="0" fillId="34" borderId="58" xfId="0" applyFill="1" applyBorder="1" applyAlignment="1">
      <alignment vertical="top" wrapText="1"/>
    </xf>
    <xf numFmtId="0" fontId="0" fillId="34" borderId="56" xfId="0" applyFill="1" applyBorder="1" applyAlignment="1">
      <alignment horizontal="left"/>
    </xf>
    <xf numFmtId="0" fontId="15" fillId="0" borderId="50" xfId="0" applyFont="1" applyFill="1" applyBorder="1" applyAlignment="1">
      <alignment horizontal="left" vertical="top" wrapText="1" indent="1"/>
    </xf>
    <xf numFmtId="0" fontId="0" fillId="0" borderId="59" xfId="0" applyFill="1" applyBorder="1" applyAlignment="1">
      <alignment horizontal="left" vertical="top" wrapText="1" indent="1"/>
    </xf>
    <xf numFmtId="0" fontId="0" fillId="0" borderId="60" xfId="0" applyFill="1" applyBorder="1" applyAlignment="1">
      <alignment horizontal="left" vertical="top" wrapText="1" indent="1"/>
    </xf>
    <xf numFmtId="0" fontId="32" fillId="33" borderId="0" xfId="0" applyFont="1" applyFill="1" applyAlignment="1">
      <alignment wrapText="1"/>
    </xf>
    <xf numFmtId="0" fontId="40" fillId="33" borderId="0" xfId="0" applyFont="1" applyFill="1" applyAlignment="1">
      <alignment wrapText="1"/>
    </xf>
    <xf numFmtId="0" fontId="31" fillId="33" borderId="49" xfId="0" applyFont="1" applyFill="1" applyBorder="1" applyAlignment="1">
      <alignment wrapText="1"/>
    </xf>
    <xf numFmtId="0" fontId="40" fillId="0" borderId="49" xfId="0" applyFont="1" applyBorder="1" applyAlignment="1">
      <alignment wrapText="1"/>
    </xf>
    <xf numFmtId="0" fontId="40" fillId="0" borderId="0" xfId="0" applyFont="1" applyBorder="1" applyAlignment="1">
      <alignment wrapText="1"/>
    </xf>
    <xf numFmtId="0" fontId="40" fillId="0" borderId="0" xfId="0" applyFont="1" applyBorder="1" applyAlignment="1">
      <alignment/>
    </xf>
    <xf numFmtId="0" fontId="31" fillId="33" borderId="0" xfId="0" applyFont="1" applyFill="1" applyBorder="1" applyAlignment="1">
      <alignment vertical="top" wrapText="1"/>
    </xf>
    <xf numFmtId="0" fontId="31" fillId="0" borderId="0" xfId="0" applyFont="1" applyAlignment="1">
      <alignment vertical="top" wrapText="1"/>
    </xf>
    <xf numFmtId="0" fontId="26" fillId="0" borderId="0" xfId="0" applyFont="1" applyAlignment="1">
      <alignment vertical="top" wrapText="1"/>
    </xf>
    <xf numFmtId="0" fontId="23" fillId="34" borderId="39" xfId="0" applyFont="1" applyFill="1" applyBorder="1" applyAlignment="1" applyProtection="1">
      <alignment vertical="center"/>
      <protection/>
    </xf>
    <xf numFmtId="0" fontId="23" fillId="34" borderId="38" xfId="0" applyFont="1" applyFill="1" applyBorder="1" applyAlignment="1" applyProtection="1">
      <alignment vertical="center"/>
      <protection/>
    </xf>
    <xf numFmtId="4" fontId="23" fillId="35" borderId="59" xfId="42" applyNumberFormat="1" applyFont="1" applyFill="1" applyBorder="1" applyAlignment="1" applyProtection="1">
      <alignment horizontal="right"/>
      <protection/>
    </xf>
    <xf numFmtId="0" fontId="23" fillId="35" borderId="47" xfId="0" applyFont="1" applyFill="1" applyBorder="1" applyAlignment="1" applyProtection="1">
      <alignment horizontal="right"/>
      <protection/>
    </xf>
    <xf numFmtId="0" fontId="35" fillId="34" borderId="39" xfId="0" applyFont="1" applyFill="1" applyBorder="1" applyAlignment="1" applyProtection="1">
      <alignment/>
      <protection/>
    </xf>
    <xf numFmtId="0" fontId="23" fillId="34" borderId="46" xfId="0" applyFont="1" applyFill="1" applyBorder="1" applyAlignment="1" applyProtection="1">
      <alignment/>
      <protection/>
    </xf>
    <xf numFmtId="0" fontId="6" fillId="34" borderId="0" xfId="0" applyFont="1" applyFill="1" applyAlignment="1">
      <alignment wrapText="1"/>
    </xf>
    <xf numFmtId="0" fontId="0" fillId="0" borderId="0" xfId="0" applyAlignment="1">
      <alignment wrapText="1"/>
    </xf>
    <xf numFmtId="0" fontId="31" fillId="33" borderId="0" xfId="0" applyFont="1" applyFill="1" applyBorder="1" applyAlignment="1" applyProtection="1">
      <alignment vertical="center" wrapText="1"/>
      <protection hidden="1"/>
    </xf>
    <xf numFmtId="0" fontId="31" fillId="33" borderId="0" xfId="0" applyFont="1" applyFill="1" applyBorder="1" applyAlignment="1">
      <alignment vertical="center" wrapText="1"/>
    </xf>
    <xf numFmtId="0" fontId="23" fillId="34" borderId="31" xfId="0" applyFont="1" applyFill="1" applyBorder="1" applyAlignment="1" applyProtection="1">
      <alignment horizontal="left" indent="1"/>
      <protection/>
    </xf>
    <xf numFmtId="0" fontId="23" fillId="34" borderId="48" xfId="0" applyFont="1" applyFill="1" applyBorder="1" applyAlignment="1" applyProtection="1">
      <alignment horizontal="left" indent="1"/>
      <protection/>
    </xf>
    <xf numFmtId="0" fontId="32" fillId="33" borderId="0" xfId="0" applyFont="1" applyFill="1" applyAlignment="1">
      <alignment horizontal="left" vertical="center" wrapText="1"/>
    </xf>
    <xf numFmtId="0" fontId="40" fillId="33" borderId="0" xfId="0" applyFont="1" applyFill="1" applyAlignment="1">
      <alignment vertical="center" wrapText="1"/>
    </xf>
    <xf numFmtId="0" fontId="31" fillId="33" borderId="49" xfId="0" applyFont="1" applyFill="1" applyBorder="1" applyAlignment="1">
      <alignment vertical="center" wrapText="1"/>
    </xf>
    <xf numFmtId="0" fontId="0" fillId="0" borderId="0" xfId="0" applyAlignment="1">
      <alignment vertical="center" wrapText="1"/>
    </xf>
    <xf numFmtId="0" fontId="0" fillId="0" borderId="49" xfId="0" applyBorder="1" applyAlignment="1">
      <alignment vertical="center" wrapText="1"/>
    </xf>
    <xf numFmtId="0" fontId="31" fillId="33" borderId="49" xfId="0" applyFont="1" applyFill="1" applyBorder="1" applyAlignment="1">
      <alignment horizontal="left" vertical="center" wrapText="1"/>
    </xf>
    <xf numFmtId="0" fontId="31" fillId="33" borderId="0" xfId="0" applyFont="1" applyFill="1" applyBorder="1" applyAlignment="1">
      <alignment horizontal="left" vertical="center" wrapText="1"/>
    </xf>
    <xf numFmtId="0" fontId="6" fillId="38" borderId="0" xfId="0" applyFont="1" applyFill="1" applyAlignment="1" applyProtection="1">
      <alignment horizontal="left" vertical="top" wrapText="1"/>
      <protection/>
    </xf>
    <xf numFmtId="0" fontId="31" fillId="33" borderId="0" xfId="0" applyFont="1" applyFill="1" applyBorder="1" applyAlignment="1">
      <alignment horizontal="left" vertical="top" wrapText="1"/>
    </xf>
    <xf numFmtId="0" fontId="31" fillId="33" borderId="0" xfId="0" applyFont="1" applyFill="1" applyAlignment="1">
      <alignment horizontal="left" vertical="center" wrapText="1"/>
    </xf>
    <xf numFmtId="0" fontId="31" fillId="33" borderId="0" xfId="0" applyFont="1" applyFill="1" applyAlignment="1">
      <alignment horizontal="left" wrapText="1"/>
    </xf>
    <xf numFmtId="0" fontId="9" fillId="34" borderId="43" xfId="0" applyFont="1" applyFill="1" applyBorder="1" applyAlignment="1" applyProtection="1">
      <alignment vertical="center" wrapText="1"/>
      <protection/>
    </xf>
    <xf numFmtId="0" fontId="37" fillId="0" borderId="44" xfId="0" applyFont="1" applyBorder="1" applyAlignment="1" applyProtection="1">
      <alignment vertical="center" wrapText="1"/>
      <protection/>
    </xf>
    <xf numFmtId="0" fontId="0" fillId="0" borderId="44" xfId="0" applyBorder="1" applyAlignment="1" applyProtection="1">
      <alignment/>
      <protection/>
    </xf>
    <xf numFmtId="2" fontId="6" fillId="34" borderId="0" xfId="0" applyNumberFormat="1" applyFont="1" applyFill="1" applyBorder="1" applyAlignment="1" applyProtection="1">
      <alignment horizontal="left" wrapText="1"/>
      <protection hidden="1"/>
    </xf>
    <xf numFmtId="0" fontId="0" fillId="0" borderId="0" xfId="0" applyAlignment="1">
      <alignment horizontal="left"/>
    </xf>
    <xf numFmtId="0" fontId="31" fillId="33" borderId="49" xfId="0" applyFont="1" applyFill="1" applyBorder="1" applyAlignment="1">
      <alignment vertical="top" wrapText="1"/>
    </xf>
    <xf numFmtId="0" fontId="26" fillId="0" borderId="0" xfId="0" applyFont="1" applyAlignment="1">
      <alignment/>
    </xf>
    <xf numFmtId="0" fontId="26" fillId="0" borderId="49" xfId="0" applyFont="1" applyBorder="1" applyAlignment="1">
      <alignment/>
    </xf>
    <xf numFmtId="0" fontId="29" fillId="35" borderId="43" xfId="0" applyFont="1" applyFill="1" applyBorder="1" applyAlignment="1" applyProtection="1">
      <alignment/>
      <protection/>
    </xf>
    <xf numFmtId="0" fontId="29" fillId="35" borderId="44" xfId="0" applyFont="1" applyFill="1" applyBorder="1" applyAlignment="1" applyProtection="1">
      <alignment/>
      <protection/>
    </xf>
    <xf numFmtId="0" fontId="10" fillId="35" borderId="22" xfId="0" applyFont="1" applyFill="1" applyBorder="1" applyAlignment="1" applyProtection="1">
      <alignment/>
      <protection/>
    </xf>
    <xf numFmtId="169" fontId="23" fillId="35" borderId="61" xfId="42" applyNumberFormat="1" applyFont="1" applyFill="1" applyBorder="1" applyAlignment="1" applyProtection="1">
      <alignment horizontal="center"/>
      <protection/>
    </xf>
    <xf numFmtId="169" fontId="23" fillId="35" borderId="62" xfId="42" applyNumberFormat="1" applyFont="1" applyFill="1" applyBorder="1" applyAlignment="1" applyProtection="1">
      <alignment horizontal="center"/>
      <protection/>
    </xf>
    <xf numFmtId="0" fontId="0" fillId="0" borderId="63" xfId="0" applyBorder="1" applyAlignment="1">
      <alignment/>
    </xf>
    <xf numFmtId="168" fontId="23" fillId="35" borderId="55" xfId="42" applyNumberFormat="1" applyFont="1" applyFill="1" applyBorder="1" applyAlignment="1" applyProtection="1">
      <alignment/>
      <protection hidden="1"/>
    </xf>
    <xf numFmtId="168" fontId="23" fillId="35" borderId="10" xfId="42" applyNumberFormat="1" applyFont="1" applyFill="1" applyBorder="1" applyAlignment="1" applyProtection="1">
      <alignment/>
      <protection hidden="1"/>
    </xf>
    <xf numFmtId="0" fontId="0" fillId="0" borderId="64" xfId="0" applyBorder="1" applyAlignment="1">
      <alignment/>
    </xf>
    <xf numFmtId="0" fontId="31" fillId="33" borderId="0" xfId="0" applyFont="1" applyFill="1" applyAlignment="1">
      <alignment vertical="center" wrapText="1"/>
    </xf>
    <xf numFmtId="0" fontId="26" fillId="0" borderId="0" xfId="0" applyFont="1" applyAlignment="1">
      <alignment vertical="center" wrapText="1"/>
    </xf>
    <xf numFmtId="0" fontId="32" fillId="33" borderId="0" xfId="0" applyFont="1" applyFill="1" applyBorder="1" applyAlignment="1">
      <alignment vertical="center" wrapText="1"/>
    </xf>
    <xf numFmtId="0" fontId="0" fillId="0" borderId="0" xfId="0" applyAlignment="1">
      <alignment/>
    </xf>
    <xf numFmtId="0" fontId="0" fillId="0" borderId="0" xfId="0" applyBorder="1" applyAlignment="1">
      <alignment/>
    </xf>
    <xf numFmtId="0" fontId="10" fillId="0" borderId="43" xfId="0" applyFont="1" applyFill="1" applyBorder="1" applyAlignment="1">
      <alignment horizontal="right"/>
    </xf>
    <xf numFmtId="0" fontId="10" fillId="0" borderId="22" xfId="0" applyFont="1" applyFill="1" applyBorder="1" applyAlignment="1">
      <alignment horizontal="right"/>
    </xf>
    <xf numFmtId="0" fontId="23" fillId="0" borderId="0" xfId="0" applyFont="1" applyFill="1" applyAlignment="1">
      <alignment wrapText="1"/>
    </xf>
    <xf numFmtId="0" fontId="14" fillId="0" borderId="0" xfId="0" applyFont="1" applyFill="1" applyAlignment="1">
      <alignment wrapText="1"/>
    </xf>
    <xf numFmtId="0" fontId="11" fillId="0" borderId="0" xfId="0" applyFont="1" applyFill="1" applyAlignment="1">
      <alignment wrapText="1"/>
    </xf>
    <xf numFmtId="0" fontId="10" fillId="0" borderId="65" xfId="0" applyFont="1" applyFill="1" applyBorder="1" applyAlignment="1">
      <alignment horizontal="center" vertical="center" wrapText="1"/>
    </xf>
    <xf numFmtId="0" fontId="10" fillId="0" borderId="1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12</xdr:row>
      <xdr:rowOff>0</xdr:rowOff>
    </xdr:from>
    <xdr:to>
      <xdr:col>5</xdr:col>
      <xdr:colOff>190500</xdr:colOff>
      <xdr:row>12</xdr:row>
      <xdr:rowOff>723900</xdr:rowOff>
    </xdr:to>
    <xdr:pic>
      <xdr:nvPicPr>
        <xdr:cNvPr id="1" name="Picture 2" descr="CoS-Logo-V-1C-Black-CMYK"/>
        <xdr:cNvPicPr preferRelativeResize="1">
          <a:picLocks noChangeAspect="1"/>
        </xdr:cNvPicPr>
      </xdr:nvPicPr>
      <xdr:blipFill>
        <a:blip r:embed="rId1"/>
        <a:stretch>
          <a:fillRect/>
        </a:stretch>
      </xdr:blipFill>
      <xdr:spPr>
        <a:xfrm>
          <a:off x="9734550" y="5819775"/>
          <a:ext cx="800100" cy="723900"/>
        </a:xfrm>
        <a:prstGeom prst="rect">
          <a:avLst/>
        </a:prstGeom>
        <a:noFill/>
        <a:ln w="9525" cmpd="sng">
          <a:noFill/>
        </a:ln>
      </xdr:spPr>
    </xdr:pic>
    <xdr:clientData/>
  </xdr:twoCellAnchor>
  <xdr:twoCellAnchor editAs="oneCell">
    <xdr:from>
      <xdr:col>0</xdr:col>
      <xdr:colOff>161925</xdr:colOff>
      <xdr:row>0</xdr:row>
      <xdr:rowOff>285750</xdr:rowOff>
    </xdr:from>
    <xdr:to>
      <xdr:col>0</xdr:col>
      <xdr:colOff>971550</xdr:colOff>
      <xdr:row>1</xdr:row>
      <xdr:rowOff>428625</xdr:rowOff>
    </xdr:to>
    <xdr:pic>
      <xdr:nvPicPr>
        <xdr:cNvPr id="2" name="Picture 3" descr="CoS-Logo-V-1C-Black-CMYK"/>
        <xdr:cNvPicPr preferRelativeResize="1">
          <a:picLocks noChangeAspect="1"/>
        </xdr:cNvPicPr>
      </xdr:nvPicPr>
      <xdr:blipFill>
        <a:blip r:embed="rId1"/>
        <a:stretch>
          <a:fillRect/>
        </a:stretch>
      </xdr:blipFill>
      <xdr:spPr>
        <a:xfrm>
          <a:off x="161925" y="285750"/>
          <a:ext cx="80962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171450</xdr:rowOff>
    </xdr:from>
    <xdr:to>
      <xdr:col>0</xdr:col>
      <xdr:colOff>438150</xdr:colOff>
      <xdr:row>0</xdr:row>
      <xdr:rowOff>514350</xdr:rowOff>
    </xdr:to>
    <xdr:pic>
      <xdr:nvPicPr>
        <xdr:cNvPr id="1" name="Picture 3" descr="CoS-Logo-V-1C-Black-CMYK"/>
        <xdr:cNvPicPr preferRelativeResize="1">
          <a:picLocks noChangeAspect="1"/>
        </xdr:cNvPicPr>
      </xdr:nvPicPr>
      <xdr:blipFill>
        <a:blip r:embed="rId1"/>
        <a:stretch>
          <a:fillRect/>
        </a:stretch>
      </xdr:blipFill>
      <xdr:spPr>
        <a:xfrm>
          <a:off x="47625" y="171450"/>
          <a:ext cx="39052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133350</xdr:rowOff>
    </xdr:from>
    <xdr:to>
      <xdr:col>0</xdr:col>
      <xdr:colOff>590550</xdr:colOff>
      <xdr:row>0</xdr:row>
      <xdr:rowOff>590550</xdr:rowOff>
    </xdr:to>
    <xdr:pic>
      <xdr:nvPicPr>
        <xdr:cNvPr id="1" name="Picture 4" descr="CoS-Logo-V-1C-Black-CMYK"/>
        <xdr:cNvPicPr preferRelativeResize="1">
          <a:picLocks noChangeAspect="1"/>
        </xdr:cNvPicPr>
      </xdr:nvPicPr>
      <xdr:blipFill>
        <a:blip r:embed="rId1"/>
        <a:stretch>
          <a:fillRect/>
        </a:stretch>
      </xdr:blipFill>
      <xdr:spPr>
        <a:xfrm>
          <a:off x="66675" y="133350"/>
          <a:ext cx="523875" cy="457200"/>
        </a:xfrm>
        <a:prstGeom prst="rect">
          <a:avLst/>
        </a:prstGeom>
        <a:noFill/>
        <a:ln w="9525" cmpd="sng">
          <a:noFill/>
        </a:ln>
      </xdr:spPr>
    </xdr:pic>
    <xdr:clientData/>
  </xdr:twoCellAnchor>
  <xdr:twoCellAnchor editAs="oneCell">
    <xdr:from>
      <xdr:col>2</xdr:col>
      <xdr:colOff>1066800</xdr:colOff>
      <xdr:row>39</xdr:row>
      <xdr:rowOff>219075</xdr:rowOff>
    </xdr:from>
    <xdr:to>
      <xdr:col>3</xdr:col>
      <xdr:colOff>466725</xdr:colOff>
      <xdr:row>41</xdr:row>
      <xdr:rowOff>85725</xdr:rowOff>
    </xdr:to>
    <xdr:pic>
      <xdr:nvPicPr>
        <xdr:cNvPr id="2" name="Picture 6" descr="CoS-Logo-V-1C-Black-CMYK"/>
        <xdr:cNvPicPr preferRelativeResize="1">
          <a:picLocks noChangeAspect="1"/>
        </xdr:cNvPicPr>
      </xdr:nvPicPr>
      <xdr:blipFill>
        <a:blip r:embed="rId1"/>
        <a:stretch>
          <a:fillRect/>
        </a:stretch>
      </xdr:blipFill>
      <xdr:spPr>
        <a:xfrm>
          <a:off x="4829175" y="11963400"/>
          <a:ext cx="51435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57150</xdr:rowOff>
    </xdr:from>
    <xdr:to>
      <xdr:col>6</xdr:col>
      <xdr:colOff>428625</xdr:colOff>
      <xdr:row>28</xdr:row>
      <xdr:rowOff>133350</xdr:rowOff>
    </xdr:to>
    <xdr:pic>
      <xdr:nvPicPr>
        <xdr:cNvPr id="1" name="Picture 2"/>
        <xdr:cNvPicPr preferRelativeResize="1">
          <a:picLocks noChangeAspect="1"/>
        </xdr:cNvPicPr>
      </xdr:nvPicPr>
      <xdr:blipFill>
        <a:blip r:embed="rId1"/>
        <a:stretch>
          <a:fillRect/>
        </a:stretch>
      </xdr:blipFill>
      <xdr:spPr>
        <a:xfrm>
          <a:off x="28575" y="295275"/>
          <a:ext cx="6286500" cy="5705475"/>
        </a:xfrm>
        <a:prstGeom prst="rect">
          <a:avLst/>
        </a:prstGeom>
        <a:noFill/>
        <a:ln w="9525" cmpd="sng">
          <a:noFill/>
        </a:ln>
      </xdr:spPr>
    </xdr:pic>
    <xdr:clientData/>
  </xdr:twoCellAnchor>
  <xdr:twoCellAnchor>
    <xdr:from>
      <xdr:col>2</xdr:col>
      <xdr:colOff>247650</xdr:colOff>
      <xdr:row>19</xdr:row>
      <xdr:rowOff>38100</xdr:rowOff>
    </xdr:from>
    <xdr:to>
      <xdr:col>3</xdr:col>
      <xdr:colOff>914400</xdr:colOff>
      <xdr:row>22</xdr:row>
      <xdr:rowOff>133350</xdr:rowOff>
    </xdr:to>
    <xdr:sp>
      <xdr:nvSpPr>
        <xdr:cNvPr id="2" name="Text Box 3"/>
        <xdr:cNvSpPr txBox="1">
          <a:spLocks noChangeArrowheads="1"/>
        </xdr:cNvSpPr>
      </xdr:nvSpPr>
      <xdr:spPr>
        <a:xfrm>
          <a:off x="2533650" y="3667125"/>
          <a:ext cx="1362075" cy="1152525"/>
        </a:xfrm>
        <a:prstGeom prst="rect">
          <a:avLst/>
        </a:prstGeom>
        <a:noFill/>
        <a:ln w="9525" cmpd="sng">
          <a:noFill/>
        </a:ln>
      </xdr:spPr>
      <xdr:txBody>
        <a:bodyPr vertOverflow="clip" wrap="square" lIns="95250" tIns="47625" rIns="95250" bIns="47625"/>
        <a:p>
          <a:pPr algn="l">
            <a:defRPr/>
          </a:pPr>
          <a:r>
            <a:rPr lang="en-US" cap="none" sz="1200" b="1" i="0" u="none" baseline="0">
              <a:solidFill>
                <a:srgbClr val="000000"/>
              </a:solidFill>
              <a:latin typeface="Arial"/>
              <a:ea typeface="Arial"/>
              <a:cs typeface="Arial"/>
            </a:rPr>
            <a:t>Hydrozone 4</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Arial"/>
              <a:ea typeface="Arial"/>
              <a:cs typeface="Arial"/>
            </a:rPr>
            <a:t>900 sq. ft.</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Arial"/>
              <a:ea typeface="Arial"/>
              <a:cs typeface="Arial"/>
            </a:rPr>
            <a:t>Plant factor 1.0</a:t>
          </a:r>
        </a:p>
      </xdr:txBody>
    </xdr:sp>
    <xdr:clientData/>
  </xdr:twoCellAnchor>
  <xdr:twoCellAnchor>
    <xdr:from>
      <xdr:col>4</xdr:col>
      <xdr:colOff>895350</xdr:colOff>
      <xdr:row>5</xdr:row>
      <xdr:rowOff>9525</xdr:rowOff>
    </xdr:from>
    <xdr:to>
      <xdr:col>6</xdr:col>
      <xdr:colOff>323850</xdr:colOff>
      <xdr:row>10</xdr:row>
      <xdr:rowOff>28575</xdr:rowOff>
    </xdr:to>
    <xdr:sp>
      <xdr:nvSpPr>
        <xdr:cNvPr id="3" name="Text Box 6"/>
        <xdr:cNvSpPr txBox="1">
          <a:spLocks noChangeArrowheads="1"/>
        </xdr:cNvSpPr>
      </xdr:nvSpPr>
      <xdr:spPr>
        <a:xfrm>
          <a:off x="4933950" y="1114425"/>
          <a:ext cx="1276350" cy="971550"/>
        </a:xfrm>
        <a:prstGeom prst="rect">
          <a:avLst/>
        </a:prstGeom>
        <a:noFill/>
        <a:ln w="9525" cmpd="sng">
          <a:noFill/>
        </a:ln>
      </xdr:spPr>
      <xdr:txBody>
        <a:bodyPr vertOverflow="clip" wrap="square" lIns="95250" tIns="47625" rIns="95250" bIns="47625"/>
        <a:p>
          <a:pPr algn="l">
            <a:defRPr/>
          </a:pPr>
          <a:r>
            <a:rPr lang="en-US" cap="none" sz="1200" b="1" i="0" u="none" baseline="0">
              <a:solidFill>
                <a:srgbClr val="000000"/>
              </a:solidFill>
              <a:latin typeface="Arial"/>
              <a:ea typeface="Arial"/>
              <a:cs typeface="Arial"/>
            </a:rPr>
            <a:t>Hydrozone 3</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Arial"/>
              <a:ea typeface="Arial"/>
              <a:cs typeface="Arial"/>
            </a:rPr>
            <a:t>1500 sq. ft.</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Arial"/>
              <a:ea typeface="Arial"/>
              <a:cs typeface="Arial"/>
            </a:rPr>
            <a:t>Plant factor 0.2</a:t>
          </a:r>
        </a:p>
      </xdr:txBody>
    </xdr:sp>
    <xdr:clientData/>
  </xdr:twoCellAnchor>
  <xdr:twoCellAnchor>
    <xdr:from>
      <xdr:col>0</xdr:col>
      <xdr:colOff>0</xdr:colOff>
      <xdr:row>8</xdr:row>
      <xdr:rowOff>76200</xdr:rowOff>
    </xdr:from>
    <xdr:to>
      <xdr:col>1</xdr:col>
      <xdr:colOff>285750</xdr:colOff>
      <xdr:row>13</xdr:row>
      <xdr:rowOff>57150</xdr:rowOff>
    </xdr:to>
    <xdr:sp>
      <xdr:nvSpPr>
        <xdr:cNvPr id="4" name="Text Box 5"/>
        <xdr:cNvSpPr txBox="1">
          <a:spLocks noChangeArrowheads="1"/>
        </xdr:cNvSpPr>
      </xdr:nvSpPr>
      <xdr:spPr>
        <a:xfrm>
          <a:off x="0" y="1752600"/>
          <a:ext cx="1152525" cy="933450"/>
        </a:xfrm>
        <a:prstGeom prst="rect">
          <a:avLst/>
        </a:prstGeom>
        <a:noFill/>
        <a:ln w="9525" cmpd="sng">
          <a:noFill/>
        </a:ln>
      </xdr:spPr>
      <xdr:txBody>
        <a:bodyPr vertOverflow="clip" wrap="square" lIns="95250" tIns="47625" rIns="95250" bIns="47625"/>
        <a:p>
          <a:pPr algn="l">
            <a:defRPr/>
          </a:pPr>
          <a:r>
            <a:rPr lang="en-US" cap="none" sz="1200" b="1" i="0" u="none" baseline="0">
              <a:solidFill>
                <a:srgbClr val="000000"/>
              </a:solidFill>
              <a:latin typeface="Arial"/>
              <a:ea typeface="Arial"/>
              <a:cs typeface="Arial"/>
            </a:rPr>
            <a:t>Hydrozone 2</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Arial"/>
              <a:ea typeface="Arial"/>
              <a:cs typeface="Arial"/>
            </a:rPr>
            <a:t>50 sq. ft.</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Arial"/>
              <a:ea typeface="Arial"/>
              <a:cs typeface="Arial"/>
            </a:rPr>
            <a:t>Plant factor 0.4</a:t>
          </a:r>
        </a:p>
      </xdr:txBody>
    </xdr:sp>
    <xdr:clientData/>
  </xdr:twoCellAnchor>
  <xdr:twoCellAnchor>
    <xdr:from>
      <xdr:col>1</xdr:col>
      <xdr:colOff>514350</xdr:colOff>
      <xdr:row>3</xdr:row>
      <xdr:rowOff>9525</xdr:rowOff>
    </xdr:from>
    <xdr:to>
      <xdr:col>2</xdr:col>
      <xdr:colOff>381000</xdr:colOff>
      <xdr:row>8</xdr:row>
      <xdr:rowOff>0</xdr:rowOff>
    </xdr:to>
    <xdr:sp>
      <xdr:nvSpPr>
        <xdr:cNvPr id="5" name="Text Box 4"/>
        <xdr:cNvSpPr txBox="1">
          <a:spLocks noChangeArrowheads="1"/>
        </xdr:cNvSpPr>
      </xdr:nvSpPr>
      <xdr:spPr>
        <a:xfrm>
          <a:off x="1381125" y="723900"/>
          <a:ext cx="1285875" cy="952500"/>
        </a:xfrm>
        <a:prstGeom prst="rect">
          <a:avLst/>
        </a:prstGeom>
        <a:noFill/>
        <a:ln w="9525" cmpd="sng">
          <a:noFill/>
        </a:ln>
      </xdr:spPr>
      <xdr:txBody>
        <a:bodyPr vertOverflow="clip" wrap="square" lIns="95250" tIns="47625" rIns="95250" bIns="47625"/>
        <a:p>
          <a:pPr algn="l">
            <a:defRPr/>
          </a:pPr>
          <a:r>
            <a:rPr lang="en-US" cap="none" sz="1200" b="1" i="0" u="none" baseline="0">
              <a:solidFill>
                <a:srgbClr val="000000"/>
              </a:solidFill>
              <a:latin typeface="Arial"/>
              <a:ea typeface="Arial"/>
              <a:cs typeface="Arial"/>
            </a:rPr>
            <a:t>Hydrozone 1</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Arial"/>
              <a:ea typeface="Arial"/>
              <a:cs typeface="Arial"/>
            </a:rPr>
            <a:t>850 sq. ft.</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Arial"/>
              <a:ea typeface="Arial"/>
              <a:cs typeface="Arial"/>
            </a:rPr>
            <a:t>Plant factor 0.1</a:t>
          </a:r>
        </a:p>
      </xdr:txBody>
    </xdr:sp>
    <xdr:clientData/>
  </xdr:twoCellAnchor>
  <xdr:twoCellAnchor>
    <xdr:from>
      <xdr:col>3</xdr:col>
      <xdr:colOff>28575</xdr:colOff>
      <xdr:row>5</xdr:row>
      <xdr:rowOff>9525</xdr:rowOff>
    </xdr:from>
    <xdr:to>
      <xdr:col>4</xdr:col>
      <xdr:colOff>257175</xdr:colOff>
      <xdr:row>6</xdr:row>
      <xdr:rowOff>114300</xdr:rowOff>
    </xdr:to>
    <xdr:sp>
      <xdr:nvSpPr>
        <xdr:cNvPr id="6" name="Text Box 1"/>
        <xdr:cNvSpPr txBox="1">
          <a:spLocks noChangeArrowheads="1"/>
        </xdr:cNvSpPr>
      </xdr:nvSpPr>
      <xdr:spPr>
        <a:xfrm>
          <a:off x="3009900" y="1114425"/>
          <a:ext cx="1285875" cy="295275"/>
        </a:xfrm>
        <a:prstGeom prst="rect">
          <a:avLst/>
        </a:prstGeom>
        <a:solidFill>
          <a:srgbClr val="FFFFCC"/>
        </a:solidFill>
        <a:ln w="9525" cmpd="sng">
          <a:noFill/>
        </a:ln>
      </xdr:spPr>
      <xdr:txBody>
        <a:bodyPr vertOverflow="clip" wrap="square" lIns="95250" tIns="47625" rIns="95250" bIns="47625"/>
        <a:p>
          <a:pPr algn="l">
            <a:defRPr/>
          </a:pPr>
          <a:r>
            <a:rPr lang="en-US" cap="none" sz="1400" b="0" i="0" u="none" baseline="0">
              <a:solidFill>
                <a:srgbClr val="000000"/>
              </a:solidFill>
            </a:rPr>
            <a:t>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107"/>
  <sheetViews>
    <sheetView tabSelected="1" zoomScale="85" zoomScaleNormal="85" zoomScalePageLayoutView="0" workbookViewId="0" topLeftCell="A1">
      <pane xSplit="3" ySplit="13" topLeftCell="D14" activePane="bottomRight" state="frozen"/>
      <selection pane="topLeft" activeCell="A1" sqref="A1"/>
      <selection pane="topRight" activeCell="D1" sqref="D1"/>
      <selection pane="bottomLeft" activeCell="A15" sqref="A15"/>
      <selection pane="bottomRight" activeCell="A3" sqref="A3:B3"/>
    </sheetView>
  </sheetViews>
  <sheetFormatPr defaultColWidth="9.140625" defaultRowHeight="12.75"/>
  <cols>
    <col min="1" max="1" width="16.7109375" style="1" customWidth="1"/>
    <col min="2" max="2" width="91.28125" style="1" customWidth="1"/>
    <col min="3" max="3" width="28.8515625" style="1" customWidth="1"/>
    <col min="4" max="16384" width="9.140625" style="1" customWidth="1"/>
  </cols>
  <sheetData>
    <row r="1" spans="1:17" ht="45.75" customHeight="1">
      <c r="A1" s="178"/>
      <c r="B1" s="180" t="s">
        <v>15</v>
      </c>
      <c r="C1" s="181"/>
      <c r="D1" s="29"/>
      <c r="E1" s="29"/>
      <c r="F1" s="29"/>
      <c r="G1" s="29"/>
      <c r="H1" s="29"/>
      <c r="I1" s="29"/>
      <c r="J1" s="29"/>
      <c r="K1" s="29"/>
      <c r="L1" s="29"/>
      <c r="M1" s="29"/>
      <c r="N1" s="30"/>
      <c r="O1" s="30"/>
      <c r="P1" s="30"/>
      <c r="Q1" s="30"/>
    </row>
    <row r="2" spans="1:17" ht="51" customHeight="1">
      <c r="A2" s="179"/>
      <c r="B2" s="182" t="s">
        <v>94</v>
      </c>
      <c r="C2" s="183"/>
      <c r="D2" s="29"/>
      <c r="E2" s="29"/>
      <c r="F2" s="29"/>
      <c r="G2" s="29"/>
      <c r="H2" s="29"/>
      <c r="I2" s="29"/>
      <c r="J2" s="29"/>
      <c r="K2" s="29"/>
      <c r="L2" s="29"/>
      <c r="M2" s="29"/>
      <c r="N2" s="29"/>
      <c r="O2" s="30"/>
      <c r="P2" s="30"/>
      <c r="Q2" s="30"/>
    </row>
    <row r="3" spans="1:3" ht="24.75" customHeight="1">
      <c r="A3" s="176" t="s">
        <v>16</v>
      </c>
      <c r="B3" s="177"/>
      <c r="C3" s="185" t="s">
        <v>89</v>
      </c>
    </row>
    <row r="4" spans="1:3" ht="59.25" customHeight="1">
      <c r="A4" s="170" t="s">
        <v>55</v>
      </c>
      <c r="B4" s="184"/>
      <c r="C4" s="186"/>
    </row>
    <row r="5" spans="1:3" ht="36.75" customHeight="1">
      <c r="A5" s="170" t="s">
        <v>141</v>
      </c>
      <c r="B5" s="171"/>
      <c r="C5" s="186"/>
    </row>
    <row r="6" spans="1:3" ht="33" customHeight="1">
      <c r="A6" s="172" t="s">
        <v>140</v>
      </c>
      <c r="B6" s="173"/>
      <c r="C6" s="186"/>
    </row>
    <row r="7" spans="1:3" ht="27.75" customHeight="1">
      <c r="A7" s="172" t="s">
        <v>129</v>
      </c>
      <c r="B7" s="173"/>
      <c r="C7" s="186"/>
    </row>
    <row r="8" spans="1:3" ht="45" customHeight="1">
      <c r="A8" s="170" t="s">
        <v>19</v>
      </c>
      <c r="B8" s="171"/>
      <c r="C8" s="186"/>
    </row>
    <row r="9" spans="1:3" ht="25.5" customHeight="1">
      <c r="A9" s="174" t="s">
        <v>18</v>
      </c>
      <c r="B9" s="175"/>
      <c r="C9" s="186"/>
    </row>
    <row r="10" spans="1:3" ht="33.75" customHeight="1">
      <c r="A10" s="170" t="s">
        <v>17</v>
      </c>
      <c r="B10" s="171"/>
      <c r="C10" s="186"/>
    </row>
    <row r="11" spans="1:3" ht="34.5" customHeight="1">
      <c r="A11" s="172" t="s">
        <v>142</v>
      </c>
      <c r="B11" s="173"/>
      <c r="C11" s="186"/>
    </row>
    <row r="12" spans="1:3" ht="41.25" customHeight="1">
      <c r="A12" s="172" t="s">
        <v>20</v>
      </c>
      <c r="B12" s="173"/>
      <c r="C12" s="186"/>
    </row>
    <row r="13" spans="1:3" ht="96" customHeight="1">
      <c r="A13" s="168" t="s">
        <v>143</v>
      </c>
      <c r="B13" s="169"/>
      <c r="C13" s="187"/>
    </row>
    <row r="14" spans="1:3" ht="12.75" customHeight="1">
      <c r="A14" s="131" t="s">
        <v>128</v>
      </c>
      <c r="B14" s="31"/>
      <c r="C14" s="32"/>
    </row>
    <row r="15" spans="1:4" ht="14.25">
      <c r="A15" s="31"/>
      <c r="B15" s="31"/>
      <c r="C15" s="33"/>
      <c r="D15" s="34"/>
    </row>
    <row r="16" spans="1:4" ht="14.25">
      <c r="A16" s="31"/>
      <c r="B16" s="35"/>
      <c r="C16" s="33"/>
      <c r="D16" s="34"/>
    </row>
    <row r="17" spans="1:4" ht="14.25">
      <c r="A17" s="31"/>
      <c r="B17" s="35"/>
      <c r="C17" s="33"/>
      <c r="D17" s="34"/>
    </row>
    <row r="18" spans="1:4" ht="14.25">
      <c r="A18" s="31"/>
      <c r="B18" s="35"/>
      <c r="C18" s="33"/>
      <c r="D18" s="34"/>
    </row>
    <row r="19" spans="1:4" ht="13.5">
      <c r="A19" s="31"/>
      <c r="B19" s="35"/>
      <c r="C19" s="36"/>
      <c r="D19" s="34"/>
    </row>
    <row r="20" spans="1:4" ht="13.5">
      <c r="A20" s="31"/>
      <c r="B20" s="35"/>
      <c r="C20" s="36"/>
      <c r="D20" s="34"/>
    </row>
    <row r="21" spans="1:4" ht="13.5">
      <c r="A21" s="31"/>
      <c r="B21" s="35"/>
      <c r="C21" s="36"/>
      <c r="D21" s="34"/>
    </row>
    <row r="22" spans="1:4" ht="13.5">
      <c r="A22" s="31"/>
      <c r="B22" s="35"/>
      <c r="C22" s="36"/>
      <c r="D22" s="34"/>
    </row>
    <row r="23" spans="1:4" ht="13.5">
      <c r="A23" s="31"/>
      <c r="B23" s="35"/>
      <c r="C23" s="36"/>
      <c r="D23" s="34"/>
    </row>
    <row r="24" spans="1:4" ht="13.5">
      <c r="A24" s="31"/>
      <c r="B24" s="35"/>
      <c r="C24" s="36"/>
      <c r="D24" s="34"/>
    </row>
    <row r="25" spans="1:4" ht="13.5">
      <c r="A25" s="31"/>
      <c r="B25" s="35"/>
      <c r="C25" s="36"/>
      <c r="D25" s="34"/>
    </row>
    <row r="26" spans="1:4" ht="13.5">
      <c r="A26" s="31"/>
      <c r="B26" s="35"/>
      <c r="C26" s="36"/>
      <c r="D26" s="34"/>
    </row>
    <row r="27" spans="1:4" ht="13.5">
      <c r="A27" s="31"/>
      <c r="B27" s="35"/>
      <c r="C27" s="36"/>
      <c r="D27" s="34"/>
    </row>
    <row r="28" spans="1:4" ht="13.5">
      <c r="A28" s="31"/>
      <c r="B28" s="35"/>
      <c r="C28" s="36"/>
      <c r="D28" s="34"/>
    </row>
    <row r="29" spans="1:4" ht="13.5">
      <c r="A29" s="31"/>
      <c r="B29" s="35"/>
      <c r="C29" s="36"/>
      <c r="D29" s="34"/>
    </row>
    <row r="30" spans="2:4" ht="12">
      <c r="B30" s="34"/>
      <c r="C30" s="34"/>
      <c r="D30" s="34"/>
    </row>
    <row r="35" ht="12">
      <c r="C35" s="130" t="s">
        <v>93</v>
      </c>
    </row>
    <row r="104" ht="12.75">
      <c r="A104" s="131" t="s">
        <v>95</v>
      </c>
    </row>
    <row r="107" ht="12.75">
      <c r="A107" s="131" t="s">
        <v>128</v>
      </c>
    </row>
  </sheetData>
  <sheetProtection password="DF76" sheet="1"/>
  <mergeCells count="15">
    <mergeCell ref="A1:A2"/>
    <mergeCell ref="B1:C1"/>
    <mergeCell ref="B2:C2"/>
    <mergeCell ref="A4:B4"/>
    <mergeCell ref="C3:C13"/>
    <mergeCell ref="A11:B11"/>
    <mergeCell ref="A12:B12"/>
    <mergeCell ref="A13:B13"/>
    <mergeCell ref="A5:B5"/>
    <mergeCell ref="A7:B7"/>
    <mergeCell ref="A8:B8"/>
    <mergeCell ref="A9:B9"/>
    <mergeCell ref="A3:B3"/>
    <mergeCell ref="A10:B10"/>
    <mergeCell ref="A6:B6"/>
  </mergeCells>
  <printOptions horizontalCentered="1"/>
  <pageMargins left="0.75" right="0.75" top="0.75" bottom="0.75" header="0.25" footer="0.5"/>
  <pageSetup fitToHeight="1" fitToWidth="1" horizontalDpi="600" verticalDpi="600" orientation="landscape" scale="89" r:id="rId2"/>
  <headerFooter alignWithMargins="0">
    <oddFooter>&amp;C_________________________
One-Stop Permit Center – City Hall – 456 W. Olive Avenue – (408) 730-7444                                                                                                                              
www.SunnyvalePlanning.com</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30"/>
  <sheetViews>
    <sheetView zoomScale="85" zoomScaleNormal="85" zoomScalePageLayoutView="0" workbookViewId="0" topLeftCell="A13">
      <pane xSplit="4" topLeftCell="E1" activePane="topRight" state="frozen"/>
      <selection pane="topLeft" activeCell="A1" sqref="A1"/>
      <selection pane="topRight" activeCell="B4" sqref="B4"/>
    </sheetView>
  </sheetViews>
  <sheetFormatPr defaultColWidth="9.140625" defaultRowHeight="12.75"/>
  <cols>
    <col min="1" max="1" width="52.421875" style="1" customWidth="1"/>
    <col min="2" max="2" width="55.57421875" style="1" customWidth="1"/>
    <col min="3" max="3" width="32.28125" style="1" customWidth="1"/>
    <col min="4" max="4" width="43.7109375" style="1" customWidth="1"/>
    <col min="5" max="5" width="45.7109375" style="1" customWidth="1"/>
    <col min="6" max="16384" width="9.140625" style="1" customWidth="1"/>
  </cols>
  <sheetData>
    <row r="1" spans="1:5" ht="49.5" customHeight="1" thickBot="1">
      <c r="A1" s="133" t="s">
        <v>96</v>
      </c>
      <c r="B1" s="132"/>
      <c r="C1" s="54"/>
      <c r="D1" s="190" t="s">
        <v>70</v>
      </c>
      <c r="E1" s="30"/>
    </row>
    <row r="2" spans="1:5" ht="45" customHeight="1">
      <c r="A2" s="86" t="s">
        <v>99</v>
      </c>
      <c r="B2" s="3"/>
      <c r="C2" s="4"/>
      <c r="D2" s="191"/>
      <c r="E2" s="30"/>
    </row>
    <row r="3" spans="1:5" ht="18">
      <c r="A3" s="197" t="s">
        <v>2</v>
      </c>
      <c r="B3" s="93" t="s">
        <v>0</v>
      </c>
      <c r="C3" s="83"/>
      <c r="D3" s="192"/>
      <c r="E3" s="30"/>
    </row>
    <row r="4" spans="1:4" ht="19.5" customHeight="1">
      <c r="A4" s="198"/>
      <c r="B4" s="84">
        <v>45.3</v>
      </c>
      <c r="C4" s="90" t="s">
        <v>88</v>
      </c>
      <c r="D4" s="193"/>
    </row>
    <row r="5" spans="1:4" ht="38.25" customHeight="1">
      <c r="A5" s="87" t="s">
        <v>92</v>
      </c>
      <c r="B5" s="166">
        <v>2400</v>
      </c>
      <c r="C5" s="90" t="s">
        <v>9</v>
      </c>
      <c r="D5" s="53" t="s">
        <v>78</v>
      </c>
    </row>
    <row r="6" spans="1:4" ht="37.5" customHeight="1">
      <c r="A6" s="88" t="s">
        <v>81</v>
      </c>
      <c r="B6" s="167">
        <v>500</v>
      </c>
      <c r="C6" s="91" t="s">
        <v>10</v>
      </c>
      <c r="D6" s="205" t="s">
        <v>101</v>
      </c>
    </row>
    <row r="7" spans="1:4" ht="30.75" customHeight="1">
      <c r="A7" s="89" t="s">
        <v>3</v>
      </c>
      <c r="B7" s="85"/>
      <c r="C7" s="92"/>
      <c r="D7" s="206"/>
    </row>
    <row r="8" spans="1:4" ht="12.75">
      <c r="A8" s="201"/>
      <c r="B8" s="199">
        <f>(45.3)*(0.62)*((0.55*B5)+(0.45*B6))</f>
        <v>43392.869999999995</v>
      </c>
      <c r="C8" s="207" t="s">
        <v>12</v>
      </c>
      <c r="D8" s="192"/>
    </row>
    <row r="9" spans="1:4" ht="24" customHeight="1" thickBot="1">
      <c r="A9" s="202"/>
      <c r="B9" s="200"/>
      <c r="C9" s="208"/>
      <c r="D9" s="192"/>
    </row>
    <row r="10" spans="1:4" ht="3" customHeight="1">
      <c r="A10" s="5"/>
      <c r="B10" s="5"/>
      <c r="C10" s="5"/>
      <c r="D10" s="194" t="s">
        <v>79</v>
      </c>
    </row>
    <row r="11" spans="1:4" ht="14.25">
      <c r="A11" s="6" t="s">
        <v>1</v>
      </c>
      <c r="B11" s="6"/>
      <c r="C11" s="6"/>
      <c r="D11" s="195"/>
    </row>
    <row r="12" spans="1:4" ht="8.25" customHeight="1">
      <c r="A12" s="6"/>
      <c r="B12" s="6"/>
      <c r="C12" s="6"/>
      <c r="D12" s="195"/>
    </row>
    <row r="13" spans="1:4" ht="14.25">
      <c r="A13" s="7" t="s">
        <v>5</v>
      </c>
      <c r="B13" s="6" t="s">
        <v>69</v>
      </c>
      <c r="C13" s="6"/>
      <c r="D13" s="195"/>
    </row>
    <row r="14" spans="1:4" ht="14.25">
      <c r="A14" s="7" t="s">
        <v>65</v>
      </c>
      <c r="B14" s="6" t="s">
        <v>66</v>
      </c>
      <c r="C14" s="6"/>
      <c r="D14" s="195"/>
    </row>
    <row r="15" spans="1:4" ht="14.25">
      <c r="A15" s="7" t="s">
        <v>105</v>
      </c>
      <c r="B15" s="6" t="s">
        <v>108</v>
      </c>
      <c r="C15" s="6"/>
      <c r="D15" s="195"/>
    </row>
    <row r="16" spans="1:4" ht="30.75" customHeight="1">
      <c r="A16" s="8" t="s">
        <v>6</v>
      </c>
      <c r="B16" s="203" t="s">
        <v>11</v>
      </c>
      <c r="C16" s="204"/>
      <c r="D16" s="196"/>
    </row>
    <row r="17" spans="1:4" ht="14.25">
      <c r="A17" s="7" t="s">
        <v>7</v>
      </c>
      <c r="B17" s="6" t="s">
        <v>4</v>
      </c>
      <c r="C17" s="6"/>
      <c r="D17" s="2"/>
    </row>
    <row r="18" spans="1:4" ht="32.25" customHeight="1">
      <c r="A18" s="8" t="s">
        <v>8</v>
      </c>
      <c r="B18" s="203" t="s">
        <v>13</v>
      </c>
      <c r="C18" s="204"/>
      <c r="D18" s="30"/>
    </row>
    <row r="19" spans="1:4" ht="14.25">
      <c r="A19" s="50" t="s">
        <v>104</v>
      </c>
      <c r="B19" s="51" t="s">
        <v>106</v>
      </c>
      <c r="C19" s="51"/>
      <c r="D19" s="2"/>
    </row>
    <row r="20" spans="1:3" ht="15">
      <c r="A20" s="61" t="s">
        <v>14</v>
      </c>
      <c r="B20" s="122"/>
      <c r="C20" s="122"/>
    </row>
    <row r="21" spans="1:4" ht="27" customHeight="1">
      <c r="A21" s="209" t="s">
        <v>107</v>
      </c>
      <c r="B21" s="210"/>
      <c r="C21" s="210"/>
      <c r="D21" s="37"/>
    </row>
    <row r="22" spans="1:4" ht="9" customHeight="1">
      <c r="A22" s="210"/>
      <c r="B22" s="210"/>
      <c r="C22" s="210"/>
      <c r="D22" s="37"/>
    </row>
    <row r="23" spans="1:4" ht="27.75" customHeight="1">
      <c r="A23" s="188" t="s">
        <v>100</v>
      </c>
      <c r="B23" s="189"/>
      <c r="C23" s="189"/>
      <c r="D23" s="38"/>
    </row>
    <row r="24" spans="1:4" ht="29.25" customHeight="1">
      <c r="A24" s="189"/>
      <c r="B24" s="189"/>
      <c r="C24" s="189"/>
      <c r="D24" s="38"/>
    </row>
    <row r="25" spans="1:4" ht="14.25" customHeight="1">
      <c r="A25" s="188" t="s">
        <v>102</v>
      </c>
      <c r="B25" s="189"/>
      <c r="C25" s="189"/>
      <c r="D25" s="38"/>
    </row>
    <row r="26" spans="1:4" ht="24" customHeight="1">
      <c r="A26" s="189"/>
      <c r="B26" s="189"/>
      <c r="C26" s="189"/>
      <c r="D26" s="38"/>
    </row>
    <row r="27" spans="1:3" ht="26.25" customHeight="1">
      <c r="A27" s="188" t="s">
        <v>103</v>
      </c>
      <c r="B27" s="189"/>
      <c r="C27" s="189"/>
    </row>
    <row r="28" spans="1:3" ht="30" customHeight="1">
      <c r="A28" s="189"/>
      <c r="B28" s="189"/>
      <c r="C28" s="189"/>
    </row>
    <row r="30" ht="12.75">
      <c r="A30" s="131" t="s">
        <v>128</v>
      </c>
    </row>
  </sheetData>
  <sheetProtection password="DF76" sheet="1" formatCells="0" formatColumns="0" formatRows="0"/>
  <mergeCells count="13">
    <mergeCell ref="B18:C18"/>
    <mergeCell ref="A21:C22"/>
    <mergeCell ref="A23:C24"/>
    <mergeCell ref="A27:C28"/>
    <mergeCell ref="A25:C26"/>
    <mergeCell ref="D1:D4"/>
    <mergeCell ref="D10:D16"/>
    <mergeCell ref="A3:A4"/>
    <mergeCell ref="B8:B9"/>
    <mergeCell ref="A8:A9"/>
    <mergeCell ref="B16:C16"/>
    <mergeCell ref="D6:D9"/>
    <mergeCell ref="C8:C9"/>
  </mergeCells>
  <printOptions/>
  <pageMargins left="0.75" right="0.75" top="1" bottom="1" header="0.5" footer="0.5"/>
  <pageSetup fitToHeight="1" fitToWidth="1" horizontalDpi="600" verticalDpi="600" orientation="landscape" scale="88"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46"/>
  <sheetViews>
    <sheetView zoomScale="70" zoomScaleNormal="70" zoomScalePageLayoutView="0" workbookViewId="0" topLeftCell="A31">
      <pane xSplit="18" topLeftCell="S1" activePane="topRight" state="frozen"/>
      <selection pane="topLeft" activeCell="A1" sqref="A1"/>
      <selection pane="topRight" activeCell="D43" sqref="D43"/>
    </sheetView>
  </sheetViews>
  <sheetFormatPr defaultColWidth="9.140625" defaultRowHeight="12.75"/>
  <cols>
    <col min="1" max="1" width="25.8515625" style="43" customWidth="1"/>
    <col min="2" max="2" width="30.57421875" style="43" customWidth="1"/>
    <col min="3" max="3" width="16.7109375" style="43" customWidth="1"/>
    <col min="4" max="4" width="34.00390625" style="43" customWidth="1"/>
    <col min="5" max="5" width="18.00390625" style="43" customWidth="1"/>
    <col min="6" max="6" width="24.7109375" style="43" customWidth="1"/>
    <col min="7" max="7" width="23.421875" style="43" customWidth="1"/>
    <col min="8" max="17" width="9.140625" style="43" customWidth="1"/>
    <col min="18" max="18" width="3.8515625" style="43" customWidth="1"/>
    <col min="19" max="16384" width="9.140625" style="43" customWidth="1"/>
  </cols>
  <sheetData>
    <row r="1" spans="1:18" ht="49.5" customHeight="1" thickBot="1">
      <c r="A1" s="94" t="s">
        <v>97</v>
      </c>
      <c r="B1" s="95"/>
      <c r="C1" s="96"/>
      <c r="D1" s="96"/>
      <c r="E1" s="96"/>
      <c r="F1" s="97" t="s">
        <v>56</v>
      </c>
      <c r="G1" s="98"/>
      <c r="H1" s="225" t="s">
        <v>75</v>
      </c>
      <c r="I1" s="226"/>
      <c r="J1" s="226"/>
      <c r="K1" s="226"/>
      <c r="L1" s="226"/>
      <c r="M1" s="226"/>
      <c r="N1" s="226"/>
      <c r="O1" s="226"/>
      <c r="P1" s="226"/>
      <c r="Q1" s="226"/>
      <c r="R1" s="226"/>
    </row>
    <row r="2" spans="1:18" ht="52.5" customHeight="1" thickBot="1">
      <c r="A2" s="220" t="s">
        <v>90</v>
      </c>
      <c r="B2" s="221"/>
      <c r="C2" s="222"/>
      <c r="D2" s="125"/>
      <c r="E2" s="125"/>
      <c r="F2" s="99"/>
      <c r="G2" s="100"/>
      <c r="H2" s="227"/>
      <c r="I2" s="226"/>
      <c r="J2" s="226"/>
      <c r="K2" s="226"/>
      <c r="L2" s="226"/>
      <c r="M2" s="226"/>
      <c r="N2" s="226"/>
      <c r="O2" s="226"/>
      <c r="P2" s="226"/>
      <c r="Q2" s="226"/>
      <c r="R2" s="226"/>
    </row>
    <row r="3" spans="1:18" ht="24" customHeight="1" thickBot="1">
      <c r="A3" s="142" t="s">
        <v>111</v>
      </c>
      <c r="B3" s="44"/>
      <c r="C3" s="45"/>
      <c r="D3" s="45"/>
      <c r="E3" s="45"/>
      <c r="F3" s="45"/>
      <c r="G3" s="46"/>
      <c r="H3" s="237" t="s">
        <v>77</v>
      </c>
      <c r="I3" s="238"/>
      <c r="J3" s="238"/>
      <c r="K3" s="238"/>
      <c r="L3" s="238"/>
      <c r="M3" s="238"/>
      <c r="N3" s="238"/>
      <c r="O3" s="226"/>
      <c r="P3" s="226"/>
      <c r="Q3" s="226"/>
      <c r="R3" s="226"/>
    </row>
    <row r="4" spans="1:18" ht="29.25" customHeight="1">
      <c r="A4" s="141" t="s">
        <v>109</v>
      </c>
      <c r="B4" s="143">
        <v>0.81</v>
      </c>
      <c r="C4" s="8" t="s">
        <v>60</v>
      </c>
      <c r="D4" s="223" t="s">
        <v>64</v>
      </c>
      <c r="E4" s="224"/>
      <c r="F4" s="118"/>
      <c r="G4" s="118"/>
      <c r="H4" s="226"/>
      <c r="I4" s="226"/>
      <c r="J4" s="226"/>
      <c r="K4" s="226"/>
      <c r="L4" s="226"/>
      <c r="M4" s="226"/>
      <c r="N4" s="226"/>
      <c r="O4" s="226"/>
      <c r="P4" s="226"/>
      <c r="Q4" s="226"/>
      <c r="R4" s="226"/>
    </row>
    <row r="5" spans="1:18" ht="24" customHeight="1">
      <c r="A5" s="160" t="s">
        <v>110</v>
      </c>
      <c r="B5" s="161">
        <v>0.75</v>
      </c>
      <c r="C5" s="8" t="s">
        <v>65</v>
      </c>
      <c r="D5" s="63" t="s">
        <v>66</v>
      </c>
      <c r="E5" s="64"/>
      <c r="F5" s="118"/>
      <c r="G5" s="118"/>
      <c r="H5" s="58"/>
      <c r="I5" s="217" t="s">
        <v>76</v>
      </c>
      <c r="J5" s="217"/>
      <c r="K5" s="217"/>
      <c r="L5" s="217"/>
      <c r="M5" s="217"/>
      <c r="N5" s="217"/>
      <c r="O5" s="217"/>
      <c r="P5" s="217"/>
      <c r="Q5" s="217"/>
      <c r="R5" s="217"/>
    </row>
    <row r="6" spans="1:18" ht="27" customHeight="1" thickBot="1">
      <c r="A6" s="140" t="s">
        <v>123</v>
      </c>
      <c r="B6" s="144">
        <v>0.75</v>
      </c>
      <c r="C6" s="111" t="s">
        <v>61</v>
      </c>
      <c r="D6" s="159" t="s">
        <v>74</v>
      </c>
      <c r="E6" s="158"/>
      <c r="F6" s="118"/>
      <c r="G6" s="118"/>
      <c r="H6" s="58"/>
      <c r="I6" s="217"/>
      <c r="J6" s="217"/>
      <c r="K6" s="217"/>
      <c r="L6" s="217"/>
      <c r="M6" s="217"/>
      <c r="N6" s="217"/>
      <c r="O6" s="217"/>
      <c r="P6" s="217"/>
      <c r="Q6" s="217"/>
      <c r="R6" s="217"/>
    </row>
    <row r="7" spans="1:18" ht="15" customHeight="1" thickBot="1">
      <c r="A7" s="109"/>
      <c r="B7" s="110"/>
      <c r="C7" s="155" t="s">
        <v>62</v>
      </c>
      <c r="D7" s="156" t="s">
        <v>67</v>
      </c>
      <c r="E7" s="154"/>
      <c r="F7" s="118"/>
      <c r="G7" s="118"/>
      <c r="H7" s="58"/>
      <c r="I7" s="218" t="s">
        <v>82</v>
      </c>
      <c r="J7" s="218"/>
      <c r="K7" s="218"/>
      <c r="L7" s="218"/>
      <c r="M7" s="218"/>
      <c r="N7" s="218"/>
      <c r="O7" s="218"/>
      <c r="P7" s="218"/>
      <c r="Q7" s="218"/>
      <c r="R7" s="218"/>
    </row>
    <row r="8" spans="1:18" ht="34.5" customHeight="1">
      <c r="A8" s="112" t="s">
        <v>48</v>
      </c>
      <c r="B8" s="113" t="s">
        <v>49</v>
      </c>
      <c r="C8" s="155" t="s">
        <v>8</v>
      </c>
      <c r="D8" s="156" t="s">
        <v>68</v>
      </c>
      <c r="E8" s="157"/>
      <c r="F8" s="118"/>
      <c r="G8" s="118"/>
      <c r="H8" s="56"/>
      <c r="I8" s="218"/>
      <c r="J8" s="218"/>
      <c r="K8" s="218"/>
      <c r="L8" s="218"/>
      <c r="M8" s="218"/>
      <c r="N8" s="218"/>
      <c r="O8" s="218"/>
      <c r="P8" s="218"/>
      <c r="Q8" s="218"/>
      <c r="R8" s="218"/>
    </row>
    <row r="9" spans="1:18" ht="18">
      <c r="A9" s="116" t="s">
        <v>115</v>
      </c>
      <c r="B9" s="117" t="s">
        <v>116</v>
      </c>
      <c r="C9" s="155" t="s">
        <v>7</v>
      </c>
      <c r="D9" s="156" t="s">
        <v>4</v>
      </c>
      <c r="E9" s="157"/>
      <c r="F9" s="118"/>
      <c r="G9" s="118"/>
      <c r="H9" s="56"/>
      <c r="I9" s="218"/>
      <c r="J9" s="218"/>
      <c r="K9" s="218"/>
      <c r="L9" s="218"/>
      <c r="M9" s="218"/>
      <c r="N9" s="218"/>
      <c r="O9" s="218"/>
      <c r="P9" s="218"/>
      <c r="Q9" s="218"/>
      <c r="R9" s="218"/>
    </row>
    <row r="10" spans="1:18" ht="17.25" customHeight="1">
      <c r="A10" s="116" t="s">
        <v>50</v>
      </c>
      <c r="B10" s="117" t="s">
        <v>117</v>
      </c>
      <c r="C10" s="155" t="s">
        <v>63</v>
      </c>
      <c r="D10" s="216" t="s">
        <v>125</v>
      </c>
      <c r="E10" s="216"/>
      <c r="F10" s="216"/>
      <c r="G10" s="216"/>
      <c r="H10" s="41"/>
      <c r="I10" s="219" t="s">
        <v>124</v>
      </c>
      <c r="J10" s="219"/>
      <c r="K10" s="219"/>
      <c r="L10" s="219"/>
      <c r="M10" s="219"/>
      <c r="N10" s="219"/>
      <c r="O10" s="219"/>
      <c r="P10" s="219"/>
      <c r="Q10" s="219"/>
      <c r="R10" s="219"/>
    </row>
    <row r="11" spans="1:18" ht="18">
      <c r="A11" s="116" t="s">
        <v>71</v>
      </c>
      <c r="B11" s="117" t="s">
        <v>51</v>
      </c>
      <c r="C11" s="154"/>
      <c r="D11" s="216"/>
      <c r="E11" s="216"/>
      <c r="F11" s="216"/>
      <c r="G11" s="216"/>
      <c r="H11" s="52"/>
      <c r="I11" s="219"/>
      <c r="J11" s="219"/>
      <c r="K11" s="219"/>
      <c r="L11" s="219"/>
      <c r="M11" s="219"/>
      <c r="N11" s="219"/>
      <c r="O11" s="219"/>
      <c r="P11" s="219"/>
      <c r="Q11" s="219"/>
      <c r="R11" s="219"/>
    </row>
    <row r="12" spans="1:18" ht="18">
      <c r="A12" s="134" t="s">
        <v>52</v>
      </c>
      <c r="B12" s="135" t="s">
        <v>53</v>
      </c>
      <c r="C12" s="154"/>
      <c r="D12" s="154"/>
      <c r="E12" s="157"/>
      <c r="F12" s="118"/>
      <c r="G12" s="118"/>
      <c r="H12" s="52"/>
      <c r="I12" s="219"/>
      <c r="J12" s="219"/>
      <c r="K12" s="219"/>
      <c r="L12" s="219"/>
      <c r="M12" s="219"/>
      <c r="N12" s="219"/>
      <c r="O12" s="219"/>
      <c r="P12" s="219"/>
      <c r="Q12" s="219"/>
      <c r="R12" s="219"/>
    </row>
    <row r="13" spans="1:18" ht="17.25" customHeight="1">
      <c r="A13" s="137" t="s">
        <v>98</v>
      </c>
      <c r="B13" s="138">
        <v>1</v>
      </c>
      <c r="C13" s="155"/>
      <c r="D13" s="155"/>
      <c r="E13" s="155"/>
      <c r="F13" s="114"/>
      <c r="G13" s="115"/>
      <c r="H13" s="52"/>
      <c r="I13" s="219"/>
      <c r="J13" s="219"/>
      <c r="K13" s="219"/>
      <c r="L13" s="219"/>
      <c r="M13" s="219"/>
      <c r="N13" s="219"/>
      <c r="O13" s="219"/>
      <c r="P13" s="219"/>
      <c r="Q13" s="219"/>
      <c r="R13" s="219"/>
    </row>
    <row r="14" spans="1:18" ht="19.5" customHeight="1" thickBot="1">
      <c r="A14" s="136" t="s">
        <v>23</v>
      </c>
      <c r="B14" s="139">
        <v>1</v>
      </c>
      <c r="C14" s="118"/>
      <c r="D14" s="118"/>
      <c r="E14" s="118"/>
      <c r="F14" s="119"/>
      <c r="G14" s="109"/>
      <c r="H14" s="52"/>
      <c r="I14" s="219"/>
      <c r="J14" s="219"/>
      <c r="K14" s="219"/>
      <c r="L14" s="219"/>
      <c r="M14" s="219"/>
      <c r="N14" s="219"/>
      <c r="O14" s="219"/>
      <c r="P14" s="219"/>
      <c r="Q14" s="219"/>
      <c r="R14" s="219"/>
    </row>
    <row r="15" spans="1:18" ht="34.5" customHeight="1" thickBot="1">
      <c r="A15" s="120" t="s">
        <v>72</v>
      </c>
      <c r="B15" s="109"/>
      <c r="C15" s="109"/>
      <c r="D15" s="109"/>
      <c r="E15" s="109"/>
      <c r="F15" s="121"/>
      <c r="G15" s="109"/>
      <c r="H15" s="59"/>
      <c r="I15" s="219"/>
      <c r="J15" s="219"/>
      <c r="K15" s="219"/>
      <c r="L15" s="219"/>
      <c r="M15" s="219"/>
      <c r="N15" s="219"/>
      <c r="O15" s="219"/>
      <c r="P15" s="219"/>
      <c r="Q15" s="219"/>
      <c r="R15" s="219"/>
    </row>
    <row r="16" spans="1:18" ht="34.5" customHeight="1">
      <c r="A16" s="149" t="s">
        <v>26</v>
      </c>
      <c r="B16" s="150" t="s">
        <v>118</v>
      </c>
      <c r="C16" s="150" t="s">
        <v>28</v>
      </c>
      <c r="D16" s="151" t="s">
        <v>91</v>
      </c>
      <c r="E16" s="151" t="s">
        <v>120</v>
      </c>
      <c r="F16" s="152" t="s">
        <v>83</v>
      </c>
      <c r="G16" s="153" t="s">
        <v>119</v>
      </c>
      <c r="H16" s="59"/>
      <c r="I16" s="218" t="s">
        <v>127</v>
      </c>
      <c r="J16" s="218"/>
      <c r="K16" s="218"/>
      <c r="L16" s="218"/>
      <c r="M16" s="218"/>
      <c r="N16" s="218"/>
      <c r="O16" s="218"/>
      <c r="P16" s="218"/>
      <c r="Q16" s="218"/>
      <c r="R16" s="218"/>
    </row>
    <row r="17" spans="1:18" ht="18">
      <c r="A17" s="74" t="s">
        <v>112</v>
      </c>
      <c r="B17" s="75" t="s">
        <v>115</v>
      </c>
      <c r="C17" s="127">
        <v>0.1</v>
      </c>
      <c r="D17" s="145" t="s">
        <v>109</v>
      </c>
      <c r="E17" s="148">
        <f>IF(D17="","",(VLOOKUP(D17,A$4:B$6,2,FALSE)))</f>
        <v>0.81</v>
      </c>
      <c r="F17" s="76">
        <v>880</v>
      </c>
      <c r="G17" s="108">
        <f>IF(F17="","",C17*F17/E17)</f>
        <v>108.64197530864197</v>
      </c>
      <c r="H17" s="59"/>
      <c r="I17" s="218"/>
      <c r="J17" s="218"/>
      <c r="K17" s="218"/>
      <c r="L17" s="218"/>
      <c r="M17" s="218"/>
      <c r="N17" s="218"/>
      <c r="O17" s="218"/>
      <c r="P17" s="218"/>
      <c r="Q17" s="218"/>
      <c r="R17" s="218"/>
    </row>
    <row r="18" spans="1:18" ht="17.25" customHeight="1">
      <c r="A18" s="74" t="s">
        <v>113</v>
      </c>
      <c r="B18" s="75" t="s">
        <v>71</v>
      </c>
      <c r="C18" s="127">
        <v>0.6</v>
      </c>
      <c r="D18" s="145" t="s">
        <v>110</v>
      </c>
      <c r="E18" s="148">
        <f>IF(D18="","",(VLOOKUP(D18,A$4:B$6,2,FALSE)))</f>
        <v>0.75</v>
      </c>
      <c r="F18" s="76">
        <v>20</v>
      </c>
      <c r="G18" s="108">
        <f>IF(F18="","",C18*F18/E18)</f>
        <v>16</v>
      </c>
      <c r="H18" s="214" t="s">
        <v>126</v>
      </c>
      <c r="I18" s="215"/>
      <c r="J18" s="215"/>
      <c r="K18" s="215"/>
      <c r="L18" s="215"/>
      <c r="M18" s="215"/>
      <c r="N18" s="215"/>
      <c r="O18" s="215"/>
      <c r="P18" s="215"/>
      <c r="Q18" s="215"/>
      <c r="R18" s="215"/>
    </row>
    <row r="19" spans="1:18" ht="18">
      <c r="A19" s="74" t="s">
        <v>114</v>
      </c>
      <c r="B19" s="75" t="s">
        <v>98</v>
      </c>
      <c r="C19" s="127">
        <v>1</v>
      </c>
      <c r="D19" s="145" t="s">
        <v>123</v>
      </c>
      <c r="E19" s="148">
        <f>IF(D19="","",(VLOOKUP(D19,A$4:B$6,2,FALSE)))</f>
        <v>0.75</v>
      </c>
      <c r="F19" s="76">
        <v>600</v>
      </c>
      <c r="G19" s="108">
        <f>IF(F19="","",C19*F19/E19)</f>
        <v>800</v>
      </c>
      <c r="H19" s="214"/>
      <c r="I19" s="215"/>
      <c r="J19" s="215"/>
      <c r="K19" s="215"/>
      <c r="L19" s="215"/>
      <c r="M19" s="215"/>
      <c r="N19" s="215"/>
      <c r="O19" s="215"/>
      <c r="P19" s="215"/>
      <c r="Q19" s="215"/>
      <c r="R19" s="215"/>
    </row>
    <row r="20" spans="1:18" ht="17.25" customHeight="1">
      <c r="A20" s="74" t="s">
        <v>121</v>
      </c>
      <c r="B20" s="75" t="s">
        <v>50</v>
      </c>
      <c r="C20" s="127">
        <v>0.2</v>
      </c>
      <c r="D20" s="145" t="s">
        <v>109</v>
      </c>
      <c r="E20" s="148">
        <f>IF(D20="","",(VLOOKUP(D20,A$4:B$6,2,FALSE)))</f>
        <v>0.81</v>
      </c>
      <c r="F20" s="76">
        <v>400</v>
      </c>
      <c r="G20" s="108">
        <f>IF(F20="","",C20*F20/E20)</f>
        <v>98.76543209876543</v>
      </c>
      <c r="H20" s="214"/>
      <c r="I20" s="215"/>
      <c r="J20" s="215"/>
      <c r="K20" s="215"/>
      <c r="L20" s="215"/>
      <c r="M20" s="215"/>
      <c r="N20" s="215"/>
      <c r="O20" s="215"/>
      <c r="P20" s="215"/>
      <c r="Q20" s="215"/>
      <c r="R20" s="215"/>
    </row>
    <row r="21" spans="1:18" ht="18">
      <c r="A21" s="74"/>
      <c r="B21" s="75"/>
      <c r="C21" s="128"/>
      <c r="D21" s="145"/>
      <c r="E21" s="148">
        <f aca="true" t="shared" si="0" ref="E21:E32">IF(D21="","",(VLOOKUP(D21,A$4:B$6,2,FALSE)))</f>
      </c>
      <c r="F21" s="76"/>
      <c r="G21" s="108">
        <f aca="true" t="shared" si="1" ref="G21:G32">IF(F21="","",C21*F21/E21)</f>
      </c>
      <c r="H21" s="214"/>
      <c r="I21" s="215"/>
      <c r="J21" s="215"/>
      <c r="K21" s="215"/>
      <c r="L21" s="215"/>
      <c r="M21" s="215"/>
      <c r="N21" s="215"/>
      <c r="O21" s="215"/>
      <c r="P21" s="215"/>
      <c r="Q21" s="215"/>
      <c r="R21" s="215"/>
    </row>
    <row r="22" spans="1:18" ht="18">
      <c r="A22" s="77"/>
      <c r="B22" s="75"/>
      <c r="C22" s="128"/>
      <c r="D22" s="145"/>
      <c r="E22" s="148">
        <f t="shared" si="0"/>
      </c>
      <c r="F22" s="76"/>
      <c r="G22" s="108">
        <f t="shared" si="1"/>
      </c>
      <c r="H22" s="214" t="s">
        <v>122</v>
      </c>
      <c r="I22" s="215"/>
      <c r="J22" s="215"/>
      <c r="K22" s="215"/>
      <c r="L22" s="215"/>
      <c r="M22" s="215"/>
      <c r="N22" s="215"/>
      <c r="O22" s="215"/>
      <c r="P22" s="215"/>
      <c r="Q22" s="215"/>
      <c r="R22" s="215"/>
    </row>
    <row r="23" spans="1:18" ht="17.25" customHeight="1">
      <c r="A23" s="77"/>
      <c r="B23" s="75"/>
      <c r="C23" s="128"/>
      <c r="D23" s="145"/>
      <c r="E23" s="148">
        <f t="shared" si="0"/>
      </c>
      <c r="F23" s="76"/>
      <c r="G23" s="108">
        <f t="shared" si="1"/>
      </c>
      <c r="H23" s="214"/>
      <c r="I23" s="215"/>
      <c r="J23" s="215"/>
      <c r="K23" s="215"/>
      <c r="L23" s="215"/>
      <c r="M23" s="215"/>
      <c r="N23" s="215"/>
      <c r="O23" s="215"/>
      <c r="P23" s="215"/>
      <c r="Q23" s="215"/>
      <c r="R23" s="215"/>
    </row>
    <row r="24" spans="1:18" ht="18">
      <c r="A24" s="77"/>
      <c r="B24" s="75"/>
      <c r="C24" s="128"/>
      <c r="D24" s="145"/>
      <c r="E24" s="148">
        <f t="shared" si="0"/>
      </c>
      <c r="F24" s="76"/>
      <c r="G24" s="108">
        <f t="shared" si="1"/>
      </c>
      <c r="H24" s="214"/>
      <c r="I24" s="215"/>
      <c r="J24" s="215"/>
      <c r="K24" s="215"/>
      <c r="L24" s="215"/>
      <c r="M24" s="215"/>
      <c r="N24" s="215"/>
      <c r="O24" s="215"/>
      <c r="P24" s="215"/>
      <c r="Q24" s="215"/>
      <c r="R24" s="215"/>
    </row>
    <row r="25" spans="1:18" ht="18">
      <c r="A25" s="77"/>
      <c r="B25" s="75"/>
      <c r="C25" s="128"/>
      <c r="D25" s="145"/>
      <c r="E25" s="148">
        <f t="shared" si="0"/>
      </c>
      <c r="F25" s="76"/>
      <c r="G25" s="108">
        <f t="shared" si="1"/>
      </c>
      <c r="H25" s="211" t="s">
        <v>80</v>
      </c>
      <c r="I25" s="212"/>
      <c r="J25" s="212"/>
      <c r="K25" s="212"/>
      <c r="L25" s="212"/>
      <c r="M25" s="212"/>
      <c r="N25" s="212"/>
      <c r="O25" s="212"/>
      <c r="P25" s="212"/>
      <c r="Q25" s="212"/>
      <c r="R25" s="212"/>
    </row>
    <row r="26" spans="1:18" ht="18">
      <c r="A26" s="77"/>
      <c r="B26" s="75"/>
      <c r="C26" s="128"/>
      <c r="D26" s="145"/>
      <c r="E26" s="148">
        <f t="shared" si="0"/>
      </c>
      <c r="F26" s="76"/>
      <c r="G26" s="108">
        <f t="shared" si="1"/>
      </c>
      <c r="H26" s="213"/>
      <c r="I26" s="212"/>
      <c r="J26" s="212"/>
      <c r="K26" s="212"/>
      <c r="L26" s="212"/>
      <c r="M26" s="212"/>
      <c r="N26" s="212"/>
      <c r="O26" s="212"/>
      <c r="P26" s="212"/>
      <c r="Q26" s="212"/>
      <c r="R26" s="212"/>
    </row>
    <row r="27" spans="1:18" ht="18">
      <c r="A27" s="77"/>
      <c r="B27" s="75"/>
      <c r="C27" s="128"/>
      <c r="D27" s="145"/>
      <c r="E27" s="148">
        <f t="shared" si="0"/>
      </c>
      <c r="F27" s="76"/>
      <c r="G27" s="108">
        <f t="shared" si="1"/>
      </c>
      <c r="H27" s="213"/>
      <c r="I27" s="212"/>
      <c r="J27" s="212"/>
      <c r="K27" s="212"/>
      <c r="L27" s="212"/>
      <c r="M27" s="212"/>
      <c r="N27" s="212"/>
      <c r="O27" s="212"/>
      <c r="P27" s="212"/>
      <c r="Q27" s="212"/>
      <c r="R27" s="212"/>
    </row>
    <row r="28" spans="1:18" ht="18">
      <c r="A28" s="77"/>
      <c r="B28" s="75"/>
      <c r="C28" s="128"/>
      <c r="D28" s="145"/>
      <c r="E28" s="148">
        <f t="shared" si="0"/>
      </c>
      <c r="F28" s="76"/>
      <c r="G28" s="108">
        <f t="shared" si="1"/>
      </c>
      <c r="H28" s="124"/>
      <c r="I28" s="123"/>
      <c r="J28" s="123"/>
      <c r="K28" s="123"/>
      <c r="L28" s="123"/>
      <c r="M28" s="123"/>
      <c r="N28" s="123"/>
      <c r="O28" s="123"/>
      <c r="P28" s="123"/>
      <c r="Q28" s="123"/>
      <c r="R28" s="123"/>
    </row>
    <row r="29" spans="1:18" ht="18">
      <c r="A29" s="77"/>
      <c r="B29" s="75"/>
      <c r="C29" s="128"/>
      <c r="D29" s="145"/>
      <c r="E29" s="148">
        <f t="shared" si="0"/>
      </c>
      <c r="F29" s="76"/>
      <c r="G29" s="108">
        <f t="shared" si="1"/>
      </c>
      <c r="H29" s="124"/>
      <c r="I29" s="123"/>
      <c r="J29" s="123"/>
      <c r="K29" s="123"/>
      <c r="L29" s="123"/>
      <c r="M29" s="123"/>
      <c r="N29" s="123"/>
      <c r="O29" s="123"/>
      <c r="P29" s="123"/>
      <c r="Q29" s="123"/>
      <c r="R29" s="123"/>
    </row>
    <row r="30" spans="1:18" ht="18">
      <c r="A30" s="77"/>
      <c r="B30" s="75"/>
      <c r="C30" s="128"/>
      <c r="D30" s="145"/>
      <c r="E30" s="148">
        <f t="shared" si="0"/>
      </c>
      <c r="F30" s="76"/>
      <c r="G30" s="108">
        <f t="shared" si="1"/>
      </c>
      <c r="H30" s="124"/>
      <c r="I30" s="123"/>
      <c r="J30" s="123"/>
      <c r="K30" s="123"/>
      <c r="L30" s="123"/>
      <c r="M30" s="123"/>
      <c r="N30" s="123"/>
      <c r="O30" s="123"/>
      <c r="P30" s="123"/>
      <c r="Q30" s="123"/>
      <c r="R30" s="123"/>
    </row>
    <row r="31" spans="1:18" ht="18">
      <c r="A31" s="74"/>
      <c r="B31" s="75"/>
      <c r="C31" s="127"/>
      <c r="D31" s="146"/>
      <c r="E31" s="148">
        <f t="shared" si="0"/>
      </c>
      <c r="F31" s="78"/>
      <c r="G31" s="108">
        <f t="shared" si="1"/>
      </c>
      <c r="H31" s="124"/>
      <c r="I31" s="123"/>
      <c r="J31" s="123"/>
      <c r="K31" s="123"/>
      <c r="L31" s="123"/>
      <c r="M31" s="123"/>
      <c r="N31" s="123"/>
      <c r="O31" s="123"/>
      <c r="P31" s="123"/>
      <c r="Q31" s="123"/>
      <c r="R31" s="123"/>
    </row>
    <row r="32" spans="1:8" ht="18.75" thickBot="1">
      <c r="A32" s="105"/>
      <c r="B32" s="106"/>
      <c r="C32" s="129"/>
      <c r="D32" s="147"/>
      <c r="E32" s="148">
        <f t="shared" si="0"/>
      </c>
      <c r="F32" s="107"/>
      <c r="G32" s="108">
        <f t="shared" si="1"/>
      </c>
      <c r="H32" s="61" t="s">
        <v>14</v>
      </c>
    </row>
    <row r="33" spans="1:18" ht="27.75" customHeight="1" thickBot="1">
      <c r="A33" s="79"/>
      <c r="B33" s="104" t="s">
        <v>23</v>
      </c>
      <c r="C33" s="104">
        <v>1</v>
      </c>
      <c r="D33" s="104"/>
      <c r="E33" s="104"/>
      <c r="F33" s="103">
        <f>'MAWA-Residential Projects'!B6</f>
        <v>500</v>
      </c>
      <c r="G33" s="80"/>
      <c r="H33" s="239" t="s">
        <v>85</v>
      </c>
      <c r="I33" s="204"/>
      <c r="J33" s="204"/>
      <c r="K33" s="204"/>
      <c r="L33" s="204"/>
      <c r="M33" s="204"/>
      <c r="N33" s="204"/>
      <c r="O33" s="204"/>
      <c r="P33" s="204"/>
      <c r="Q33" s="204"/>
      <c r="R33" s="204"/>
    </row>
    <row r="34" spans="1:18" ht="39" customHeight="1" thickBot="1">
      <c r="A34" s="79"/>
      <c r="B34" s="81"/>
      <c r="C34" s="82" t="s">
        <v>41</v>
      </c>
      <c r="D34" s="82"/>
      <c r="E34" s="82"/>
      <c r="F34" s="103">
        <f>SUM(F17:F33)</f>
        <v>2400</v>
      </c>
      <c r="G34" s="102">
        <f>SUM(G17:G32)</f>
        <v>1023.4074074074075</v>
      </c>
      <c r="H34" s="204"/>
      <c r="I34" s="204"/>
      <c r="J34" s="204"/>
      <c r="K34" s="204"/>
      <c r="L34" s="204"/>
      <c r="M34" s="204"/>
      <c r="N34" s="204"/>
      <c r="O34" s="204"/>
      <c r="P34" s="204"/>
      <c r="Q34" s="204"/>
      <c r="R34" s="204"/>
    </row>
    <row r="35" spans="1:18" ht="27.75" customHeight="1" thickBot="1">
      <c r="A35" s="48"/>
      <c r="B35" s="47"/>
      <c r="C35" s="49" t="s">
        <v>47</v>
      </c>
      <c r="D35" s="126"/>
      <c r="E35" s="126"/>
      <c r="F35" s="44"/>
      <c r="G35" s="44"/>
      <c r="H35" s="239" t="s">
        <v>86</v>
      </c>
      <c r="I35" s="240"/>
      <c r="J35" s="240"/>
      <c r="K35" s="240"/>
      <c r="L35" s="240"/>
      <c r="M35" s="240"/>
      <c r="N35" s="240"/>
      <c r="O35" s="240"/>
      <c r="P35" s="240"/>
      <c r="Q35" s="240"/>
      <c r="R35" s="240"/>
    </row>
    <row r="36" spans="1:18" ht="27.75" customHeight="1">
      <c r="A36" s="67" t="s">
        <v>59</v>
      </c>
      <c r="B36" s="68"/>
      <c r="C36" s="69"/>
      <c r="D36" s="234">
        <v>1111936.32</v>
      </c>
      <c r="E36" s="235"/>
      <c r="F36" s="236"/>
      <c r="G36" s="70"/>
      <c r="H36" s="240"/>
      <c r="I36" s="240"/>
      <c r="J36" s="240"/>
      <c r="K36" s="240"/>
      <c r="L36" s="240"/>
      <c r="M36" s="240"/>
      <c r="N36" s="240"/>
      <c r="O36" s="240"/>
      <c r="P36" s="240"/>
      <c r="Q36" s="240"/>
      <c r="R36" s="240"/>
    </row>
    <row r="37" spans="1:18" ht="27.75" customHeight="1" thickBot="1">
      <c r="A37" s="71" t="s">
        <v>42</v>
      </c>
      <c r="B37" s="101">
        <f>'MAWA-Residential Projects'!B8</f>
        <v>43392.869999999995</v>
      </c>
      <c r="C37" s="72" t="s">
        <v>57</v>
      </c>
      <c r="D37" s="231">
        <f>(45.3)*(0.62)*(G34+F33)</f>
        <v>42786.42044444444</v>
      </c>
      <c r="E37" s="232"/>
      <c r="F37" s="233"/>
      <c r="G37" s="73" t="s">
        <v>54</v>
      </c>
      <c r="H37" s="239" t="s">
        <v>87</v>
      </c>
      <c r="I37" s="241"/>
      <c r="J37" s="241"/>
      <c r="K37" s="241"/>
      <c r="L37" s="241"/>
      <c r="M37" s="241"/>
      <c r="N37" s="241"/>
      <c r="O37" s="241"/>
      <c r="P37" s="241"/>
      <c r="Q37" s="241"/>
      <c r="R37" s="241"/>
    </row>
    <row r="38" spans="1:18" ht="27.75" customHeight="1" thickBot="1">
      <c r="A38" s="42"/>
      <c r="B38" s="42"/>
      <c r="C38" s="65" t="s">
        <v>73</v>
      </c>
      <c r="D38" s="65"/>
      <c r="E38" s="65"/>
      <c r="F38" s="66"/>
      <c r="G38" s="42"/>
      <c r="H38" s="241"/>
      <c r="I38" s="241"/>
      <c r="J38" s="241"/>
      <c r="K38" s="241"/>
      <c r="L38" s="241"/>
      <c r="M38" s="241"/>
      <c r="N38" s="241"/>
      <c r="O38" s="241"/>
      <c r="P38" s="241"/>
      <c r="Q38" s="241"/>
      <c r="R38" s="241"/>
    </row>
    <row r="39" spans="1:18" ht="27.75" customHeight="1" thickBot="1">
      <c r="A39" s="42"/>
      <c r="B39" s="42"/>
      <c r="C39" s="228" t="str">
        <f>IF(D37&lt;B37,"ETWU complies with MAWA","ETWU does not comply with MAWA")</f>
        <v>ETWU complies with MAWA</v>
      </c>
      <c r="D39" s="229"/>
      <c r="E39" s="229"/>
      <c r="F39" s="230"/>
      <c r="G39" s="42"/>
      <c r="Q39" s="62"/>
      <c r="R39" s="9"/>
    </row>
    <row r="40" spans="1:18" ht="18">
      <c r="A40" s="42"/>
      <c r="B40" s="42"/>
      <c r="C40" s="42"/>
      <c r="D40" s="42"/>
      <c r="E40" s="42"/>
      <c r="F40" s="42"/>
      <c r="G40" s="42"/>
      <c r="Q40" s="9"/>
      <c r="R40" s="9"/>
    </row>
    <row r="41" spans="1:18" ht="27.75" customHeight="1">
      <c r="A41" s="131" t="s">
        <v>144</v>
      </c>
      <c r="Q41" s="60"/>
      <c r="R41" s="9"/>
    </row>
    <row r="42" spans="17:18" ht="27.75" customHeight="1">
      <c r="Q42" s="60"/>
      <c r="R42" s="9"/>
    </row>
    <row r="43" ht="30" customHeight="1">
      <c r="Q43" s="55"/>
    </row>
    <row r="44" spans="9:17" ht="14.25">
      <c r="I44" s="55"/>
      <c r="J44" s="55"/>
      <c r="K44" s="55"/>
      <c r="L44" s="55"/>
      <c r="M44" s="55"/>
      <c r="N44" s="55"/>
      <c r="O44" s="55"/>
      <c r="P44" s="55"/>
      <c r="Q44" s="55"/>
    </row>
    <row r="45" spans="8:17" ht="14.25">
      <c r="H45" s="55"/>
      <c r="I45" s="55"/>
      <c r="J45" s="55"/>
      <c r="K45" s="55"/>
      <c r="L45" s="55"/>
      <c r="M45" s="55"/>
      <c r="N45" s="55"/>
      <c r="O45" s="55"/>
      <c r="P45" s="55"/>
      <c r="Q45" s="55"/>
    </row>
    <row r="46" spans="8:16" ht="20.25" customHeight="1">
      <c r="H46" s="41"/>
      <c r="I46" s="41"/>
      <c r="J46" s="41"/>
      <c r="K46" s="41"/>
      <c r="L46" s="41"/>
      <c r="M46" s="41"/>
      <c r="N46" s="41"/>
      <c r="O46" s="41"/>
      <c r="P46" s="41"/>
    </row>
    <row r="47" ht="10.5" customHeight="1"/>
    <row r="48" ht="33.75" customHeight="1"/>
  </sheetData>
  <sheetProtection sheet="1" formatCells="0" formatColumns="0" formatRows="0" insertRows="0"/>
  <mergeCells count="18">
    <mergeCell ref="A2:C2"/>
    <mergeCell ref="D4:E4"/>
    <mergeCell ref="H1:R2"/>
    <mergeCell ref="C39:F39"/>
    <mergeCell ref="D37:F37"/>
    <mergeCell ref="D36:F36"/>
    <mergeCell ref="H3:R4"/>
    <mergeCell ref="H33:R34"/>
    <mergeCell ref="H35:R36"/>
    <mergeCell ref="H37:R38"/>
    <mergeCell ref="H25:R27"/>
    <mergeCell ref="H22:R24"/>
    <mergeCell ref="D10:G11"/>
    <mergeCell ref="I5:R6"/>
    <mergeCell ref="I7:R9"/>
    <mergeCell ref="I10:R15"/>
    <mergeCell ref="I16:R17"/>
    <mergeCell ref="H18:R21"/>
  </mergeCells>
  <dataValidations count="2">
    <dataValidation type="list" allowBlank="1" showInputMessage="1" showErrorMessage="1" prompt="Select the type of irrigation system" sqref="D17:D32">
      <formula1>IrrigationType</formula1>
    </dataValidation>
    <dataValidation type="list" allowBlank="1" showInputMessage="1" showErrorMessage="1" prompt="Select water needs for the hydrozone" sqref="B17:B32">
      <formula1>WaterUse</formula1>
    </dataValidation>
  </dataValidations>
  <printOptions horizontalCentered="1"/>
  <pageMargins left="0.25" right="0.25" top="0.5" bottom="0.5" header="0.5" footer="0.5"/>
  <pageSetup fitToHeight="1" fitToWidth="1" horizontalDpi="600" verticalDpi="600" orientation="portrait" scale="70" r:id="rId4"/>
  <colBreaks count="1" manualBreakCount="1">
    <brk id="7" max="30" man="1"/>
  </col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1"/>
  <sheetViews>
    <sheetView zoomScale="70" zoomScaleNormal="70" zoomScalePageLayoutView="0" workbookViewId="0" topLeftCell="A26">
      <pane xSplit="14" topLeftCell="O1" activePane="topRight" state="frozen"/>
      <selection pane="topLeft" activeCell="A1" sqref="A1"/>
      <selection pane="topRight" activeCell="S14" sqref="S14"/>
    </sheetView>
  </sheetViews>
  <sheetFormatPr defaultColWidth="9.140625" defaultRowHeight="12.75"/>
  <cols>
    <col min="1" max="1" width="13.00390625" style="1" customWidth="1"/>
    <col min="2" max="2" width="21.28125" style="1" customWidth="1"/>
    <col min="3" max="3" width="10.421875" style="1" customWidth="1"/>
    <col min="4" max="4" width="15.8515625" style="1" customWidth="1"/>
    <col min="5" max="5" width="18.57421875" style="1" customWidth="1"/>
    <col min="6" max="7" width="9.140625" style="1" customWidth="1"/>
    <col min="8" max="8" width="12.7109375" style="1" customWidth="1"/>
    <col min="9" max="9" width="24.28125" style="1" customWidth="1"/>
    <col min="10" max="10" width="12.8515625" style="1" customWidth="1"/>
    <col min="11" max="12" width="13.28125" style="1" customWidth="1"/>
    <col min="13" max="13" width="15.7109375" style="1" customWidth="1"/>
    <col min="14" max="14" width="12.28125" style="1" customWidth="1"/>
    <col min="15" max="16384" width="9.140625" style="1" customWidth="1"/>
  </cols>
  <sheetData>
    <row r="1" spans="1:14" ht="18.75">
      <c r="A1" s="10" t="s">
        <v>45</v>
      </c>
      <c r="B1" s="11"/>
      <c r="C1" s="11"/>
      <c r="D1" s="11"/>
      <c r="E1" s="11"/>
      <c r="F1" s="11"/>
      <c r="G1" s="11"/>
      <c r="H1" s="11"/>
      <c r="I1" s="11"/>
      <c r="J1" s="11"/>
      <c r="K1" s="11"/>
      <c r="L1" s="11"/>
      <c r="M1" s="11"/>
      <c r="N1" s="11"/>
    </row>
    <row r="2" spans="1:14" ht="22.5" customHeight="1">
      <c r="A2" s="12"/>
      <c r="B2" s="11"/>
      <c r="C2" s="11"/>
      <c r="D2" s="11"/>
      <c r="E2" s="11"/>
      <c r="F2" s="11"/>
      <c r="G2" s="11"/>
      <c r="H2" s="244" t="s">
        <v>58</v>
      </c>
      <c r="I2" s="204"/>
      <c r="J2" s="204"/>
      <c r="K2" s="204"/>
      <c r="L2" s="204"/>
      <c r="M2" s="204"/>
      <c r="N2" s="204"/>
    </row>
    <row r="3" spans="1:14" ht="15">
      <c r="A3" s="13"/>
      <c r="B3" s="11"/>
      <c r="C3" s="11"/>
      <c r="D3" s="11"/>
      <c r="E3" s="11"/>
      <c r="F3" s="11"/>
      <c r="G3" s="11"/>
      <c r="H3" s="204"/>
      <c r="I3" s="204"/>
      <c r="J3" s="204"/>
      <c r="K3" s="204"/>
      <c r="L3" s="204"/>
      <c r="M3" s="204"/>
      <c r="N3" s="204"/>
    </row>
    <row r="4" spans="1:14" ht="18.75">
      <c r="A4" s="10"/>
      <c r="B4" s="11"/>
      <c r="C4" s="11"/>
      <c r="D4" s="11"/>
      <c r="E4" s="11"/>
      <c r="F4" s="11"/>
      <c r="G4" s="11"/>
      <c r="H4" s="246" t="s">
        <v>21</v>
      </c>
      <c r="I4" s="204"/>
      <c r="J4" s="204"/>
      <c r="K4" s="204"/>
      <c r="L4" s="204"/>
      <c r="M4" s="204"/>
      <c r="N4" s="204"/>
    </row>
    <row r="5" spans="1:14" ht="12">
      <c r="A5" s="11"/>
      <c r="B5" s="11"/>
      <c r="C5" s="11"/>
      <c r="D5" s="11"/>
      <c r="E5" s="11"/>
      <c r="F5" s="11"/>
      <c r="G5" s="11"/>
      <c r="H5" s="204"/>
      <c r="I5" s="204"/>
      <c r="J5" s="204"/>
      <c r="K5" s="204"/>
      <c r="L5" s="204"/>
      <c r="M5" s="204"/>
      <c r="N5" s="204"/>
    </row>
    <row r="6" spans="1:14" ht="15">
      <c r="A6" s="14"/>
      <c r="B6" s="11"/>
      <c r="C6" s="11"/>
      <c r="D6" s="11"/>
      <c r="E6" s="11"/>
      <c r="F6" s="11"/>
      <c r="G6" s="11"/>
      <c r="H6" s="17" t="s">
        <v>22</v>
      </c>
      <c r="I6" s="11"/>
      <c r="J6" s="11"/>
      <c r="K6" s="11"/>
      <c r="L6" s="11"/>
      <c r="M6" s="11"/>
      <c r="N6" s="11"/>
    </row>
    <row r="7" spans="1:14" ht="15">
      <c r="A7" s="11"/>
      <c r="B7" s="11"/>
      <c r="C7" s="11"/>
      <c r="D7" s="11"/>
      <c r="E7" s="11"/>
      <c r="F7" s="11"/>
      <c r="G7" s="11"/>
      <c r="H7" s="16"/>
      <c r="I7" s="11"/>
      <c r="J7" s="11"/>
      <c r="K7" s="11"/>
      <c r="L7" s="11"/>
      <c r="M7" s="11"/>
      <c r="N7" s="11"/>
    </row>
    <row r="8" spans="1:14" ht="15">
      <c r="A8" s="11"/>
      <c r="B8" s="11"/>
      <c r="C8" s="11"/>
      <c r="D8" s="11"/>
      <c r="E8" s="11"/>
      <c r="F8" s="11"/>
      <c r="G8" s="11"/>
      <c r="H8" s="16" t="s">
        <v>131</v>
      </c>
      <c r="I8" s="11"/>
      <c r="J8" s="11"/>
      <c r="K8" s="11"/>
      <c r="L8" s="11"/>
      <c r="M8" s="11"/>
      <c r="N8" s="11"/>
    </row>
    <row r="9" spans="1:14" ht="15">
      <c r="A9" s="11"/>
      <c r="B9" s="11"/>
      <c r="C9" s="11"/>
      <c r="D9" s="11"/>
      <c r="E9" s="11"/>
      <c r="F9" s="11"/>
      <c r="G9" s="11"/>
      <c r="H9" s="16"/>
      <c r="I9" s="11"/>
      <c r="J9" s="11"/>
      <c r="K9" s="11"/>
      <c r="L9" s="11"/>
      <c r="M9" s="11"/>
      <c r="N9" s="11"/>
    </row>
    <row r="10" spans="1:14" ht="15">
      <c r="A10" s="11"/>
      <c r="B10" s="11"/>
      <c r="C10" s="11"/>
      <c r="D10" s="11"/>
      <c r="E10" s="11"/>
      <c r="F10" s="11"/>
      <c r="G10" s="11"/>
      <c r="H10" s="15" t="s">
        <v>44</v>
      </c>
      <c r="I10" s="20" t="s">
        <v>130</v>
      </c>
      <c r="J10" s="11"/>
      <c r="K10" s="11"/>
      <c r="L10" s="11"/>
      <c r="M10" s="11"/>
      <c r="N10" s="11"/>
    </row>
    <row r="11" spans="1:14" ht="15">
      <c r="A11" s="11"/>
      <c r="B11" s="11"/>
      <c r="C11" s="11"/>
      <c r="D11" s="11"/>
      <c r="E11" s="11"/>
      <c r="F11" s="11"/>
      <c r="G11" s="11"/>
      <c r="H11" s="18" t="s">
        <v>43</v>
      </c>
      <c r="I11" s="17" t="s">
        <v>132</v>
      </c>
      <c r="J11" s="11"/>
      <c r="K11" s="11"/>
      <c r="L11" s="11"/>
      <c r="M11" s="11"/>
      <c r="N11" s="11"/>
    </row>
    <row r="12" spans="1:14" ht="15">
      <c r="A12" s="11"/>
      <c r="B12" s="11"/>
      <c r="C12" s="11"/>
      <c r="D12" s="11"/>
      <c r="E12" s="11"/>
      <c r="F12" s="11"/>
      <c r="G12" s="11"/>
      <c r="H12" s="15"/>
      <c r="I12" s="11"/>
      <c r="J12" s="11"/>
      <c r="K12" s="11"/>
      <c r="L12" s="11"/>
      <c r="M12" s="11"/>
      <c r="N12" s="11"/>
    </row>
    <row r="13" spans="1:14" ht="15">
      <c r="A13" s="11"/>
      <c r="B13" s="11"/>
      <c r="C13" s="11"/>
      <c r="D13" s="11"/>
      <c r="E13" s="11"/>
      <c r="F13" s="11"/>
      <c r="G13" s="11"/>
      <c r="H13" s="17" t="s">
        <v>24</v>
      </c>
      <c r="I13" s="11"/>
      <c r="J13" s="11"/>
      <c r="K13" s="11"/>
      <c r="L13" s="11"/>
      <c r="M13" s="11"/>
      <c r="N13" s="11"/>
    </row>
    <row r="14" spans="1:14" ht="12">
      <c r="A14" s="11"/>
      <c r="B14" s="11"/>
      <c r="C14" s="11"/>
      <c r="D14" s="11"/>
      <c r="E14" s="11"/>
      <c r="F14" s="11"/>
      <c r="G14" s="11"/>
      <c r="H14" s="11"/>
      <c r="I14" s="11"/>
      <c r="J14" s="11"/>
      <c r="K14" s="11"/>
      <c r="L14" s="11"/>
      <c r="M14" s="11"/>
      <c r="N14" s="11"/>
    </row>
    <row r="15" spans="1:14" ht="12.75">
      <c r="A15" s="11"/>
      <c r="B15" s="11"/>
      <c r="C15" s="11"/>
      <c r="D15" s="11"/>
      <c r="E15" s="11"/>
      <c r="F15" s="11"/>
      <c r="G15" s="11"/>
      <c r="H15" s="19"/>
      <c r="I15" s="11"/>
      <c r="J15" s="11"/>
      <c r="K15" s="11"/>
      <c r="L15" s="11"/>
      <c r="M15" s="11"/>
      <c r="N15" s="11"/>
    </row>
    <row r="16" spans="1:14" ht="12.75">
      <c r="A16" s="11"/>
      <c r="B16" s="11"/>
      <c r="C16" s="11"/>
      <c r="D16" s="11"/>
      <c r="E16" s="11"/>
      <c r="F16" s="11"/>
      <c r="G16" s="11"/>
      <c r="H16" s="19"/>
      <c r="I16" s="11"/>
      <c r="J16" s="11"/>
      <c r="K16" s="11"/>
      <c r="L16" s="11"/>
      <c r="M16" s="11"/>
      <c r="N16" s="11"/>
    </row>
    <row r="17" spans="1:14" ht="12">
      <c r="A17" s="11"/>
      <c r="B17" s="11"/>
      <c r="C17" s="11"/>
      <c r="D17" s="11"/>
      <c r="E17" s="11"/>
      <c r="F17" s="11"/>
      <c r="G17" s="11"/>
      <c r="H17" s="20"/>
      <c r="I17" s="11"/>
      <c r="J17" s="11"/>
      <c r="K17" s="11"/>
      <c r="L17" s="11"/>
      <c r="M17" s="11"/>
      <c r="N17" s="11"/>
    </row>
    <row r="18" spans="1:14" ht="15">
      <c r="A18" s="11"/>
      <c r="B18" s="11"/>
      <c r="C18" s="11"/>
      <c r="D18" s="11"/>
      <c r="E18" s="11"/>
      <c r="F18" s="11"/>
      <c r="G18" s="11"/>
      <c r="H18" s="16"/>
      <c r="I18" s="11"/>
      <c r="J18" s="11"/>
      <c r="K18" s="11"/>
      <c r="L18" s="11"/>
      <c r="M18" s="11"/>
      <c r="N18" s="11"/>
    </row>
    <row r="19" spans="1:14" ht="14.25" thickBot="1">
      <c r="A19" s="11"/>
      <c r="B19" s="11"/>
      <c r="C19" s="11"/>
      <c r="D19" s="11"/>
      <c r="E19" s="11"/>
      <c r="F19" s="11"/>
      <c r="G19" s="11"/>
      <c r="H19" s="57" t="s">
        <v>25</v>
      </c>
      <c r="I19" s="11"/>
      <c r="J19" s="11"/>
      <c r="K19" s="11"/>
      <c r="L19" s="11"/>
      <c r="M19" s="11"/>
      <c r="N19" s="11"/>
    </row>
    <row r="20" spans="1:14" ht="36" customHeight="1">
      <c r="A20" s="11"/>
      <c r="B20" s="11"/>
      <c r="C20" s="11"/>
      <c r="D20" s="11"/>
      <c r="E20" s="11"/>
      <c r="F20" s="11"/>
      <c r="G20" s="11"/>
      <c r="H20" s="247" t="s">
        <v>26</v>
      </c>
      <c r="I20" s="247" t="s">
        <v>27</v>
      </c>
      <c r="J20" s="247" t="s">
        <v>28</v>
      </c>
      <c r="K20" s="39" t="s">
        <v>29</v>
      </c>
      <c r="L20" s="39" t="s">
        <v>133</v>
      </c>
      <c r="M20" s="247" t="s">
        <v>135</v>
      </c>
      <c r="N20" s="11"/>
    </row>
    <row r="21" spans="1:14" ht="31.5" thickBot="1">
      <c r="A21" s="11"/>
      <c r="B21" s="11"/>
      <c r="C21" s="11"/>
      <c r="D21" s="11"/>
      <c r="E21" s="11"/>
      <c r="F21" s="11"/>
      <c r="G21" s="11"/>
      <c r="H21" s="248"/>
      <c r="I21" s="248"/>
      <c r="J21" s="248"/>
      <c r="K21" s="40" t="s">
        <v>30</v>
      </c>
      <c r="L21" s="40" t="s">
        <v>134</v>
      </c>
      <c r="M21" s="248"/>
      <c r="N21" s="11"/>
    </row>
    <row r="22" spans="1:14" ht="15.75" thickBot="1">
      <c r="A22" s="11"/>
      <c r="B22" s="11"/>
      <c r="C22" s="11"/>
      <c r="D22" s="11"/>
      <c r="E22" s="11"/>
      <c r="F22" s="11"/>
      <c r="G22" s="11"/>
      <c r="H22" s="21" t="s">
        <v>31</v>
      </c>
      <c r="I22" s="22" t="s">
        <v>32</v>
      </c>
      <c r="J22" s="22" t="s">
        <v>33</v>
      </c>
      <c r="K22" s="22">
        <v>850</v>
      </c>
      <c r="L22" s="22">
        <v>0.81</v>
      </c>
      <c r="M22" s="163">
        <f>J22*K22/L22</f>
        <v>104.93827160493827</v>
      </c>
      <c r="N22" s="11"/>
    </row>
    <row r="23" spans="1:14" ht="15.75" thickBot="1">
      <c r="A23" s="11"/>
      <c r="B23" s="11"/>
      <c r="C23" s="11"/>
      <c r="D23" s="11"/>
      <c r="E23" s="11"/>
      <c r="F23" s="11"/>
      <c r="G23" s="11"/>
      <c r="H23" s="23" t="s">
        <v>34</v>
      </c>
      <c r="I23" s="24" t="s">
        <v>35</v>
      </c>
      <c r="J23" s="24" t="s">
        <v>36</v>
      </c>
      <c r="K23" s="24">
        <v>50</v>
      </c>
      <c r="L23" s="24">
        <v>0.81</v>
      </c>
      <c r="M23" s="163">
        <f>J23*K23/L23</f>
        <v>24.691358024691358</v>
      </c>
      <c r="N23" s="11"/>
    </row>
    <row r="24" spans="1:14" ht="15.75" thickBot="1">
      <c r="A24" s="11"/>
      <c r="B24" s="11"/>
      <c r="C24" s="11"/>
      <c r="D24" s="11"/>
      <c r="E24" s="11"/>
      <c r="F24" s="11"/>
      <c r="G24" s="11"/>
      <c r="H24" s="23" t="s">
        <v>37</v>
      </c>
      <c r="I24" s="24" t="s">
        <v>32</v>
      </c>
      <c r="J24" s="24" t="s">
        <v>38</v>
      </c>
      <c r="K24" s="165">
        <v>1500</v>
      </c>
      <c r="L24" s="24">
        <v>0.81</v>
      </c>
      <c r="M24" s="163">
        <f>J24*K24/L24</f>
        <v>370.3703703703703</v>
      </c>
      <c r="N24" s="11"/>
    </row>
    <row r="25" spans="1:14" ht="15.75" thickBot="1">
      <c r="A25" s="11"/>
      <c r="B25" s="11"/>
      <c r="C25" s="11"/>
      <c r="D25" s="11"/>
      <c r="E25" s="11"/>
      <c r="F25" s="11"/>
      <c r="G25" s="11"/>
      <c r="H25" s="25" t="s">
        <v>39</v>
      </c>
      <c r="I25" s="26" t="s">
        <v>46</v>
      </c>
      <c r="J25" s="26" t="s">
        <v>40</v>
      </c>
      <c r="K25" s="26">
        <v>900</v>
      </c>
      <c r="L25" s="26">
        <v>0.75</v>
      </c>
      <c r="M25" s="163">
        <f>J25*K25/L25</f>
        <v>1200</v>
      </c>
      <c r="N25" s="11"/>
    </row>
    <row r="26" spans="1:14" ht="15.75" thickBot="1">
      <c r="A26" s="11"/>
      <c r="B26" s="11"/>
      <c r="C26" s="11"/>
      <c r="D26" s="11"/>
      <c r="E26" s="11"/>
      <c r="F26" s="11"/>
      <c r="G26" s="11"/>
      <c r="H26" s="27"/>
      <c r="I26" s="28"/>
      <c r="J26" s="242" t="s">
        <v>136</v>
      </c>
      <c r="K26" s="243"/>
      <c r="L26" s="162"/>
      <c r="M26" s="164">
        <f>SUM(M22:M25)</f>
        <v>1700</v>
      </c>
      <c r="N26" s="11"/>
    </row>
    <row r="27" spans="1:14" ht="15">
      <c r="A27" s="11"/>
      <c r="B27" s="11"/>
      <c r="C27" s="11"/>
      <c r="D27" s="11"/>
      <c r="E27" s="11"/>
      <c r="F27" s="11"/>
      <c r="G27" s="11"/>
      <c r="H27" s="16"/>
      <c r="I27" s="11"/>
      <c r="J27" s="11"/>
      <c r="K27" s="11"/>
      <c r="L27" s="11"/>
      <c r="M27" s="11"/>
      <c r="N27" s="11"/>
    </row>
    <row r="28" spans="1:14" ht="15">
      <c r="A28" s="11"/>
      <c r="B28" s="11"/>
      <c r="C28" s="11"/>
      <c r="D28" s="11"/>
      <c r="E28" s="11"/>
      <c r="F28" s="11"/>
      <c r="G28" s="11"/>
      <c r="H28" s="16" t="s">
        <v>139</v>
      </c>
      <c r="I28" s="11"/>
      <c r="J28" s="11"/>
      <c r="K28" s="11"/>
      <c r="L28" s="11"/>
      <c r="M28" s="11"/>
      <c r="N28" s="11"/>
    </row>
    <row r="29" spans="1:14" ht="15">
      <c r="A29" s="11"/>
      <c r="B29" s="11"/>
      <c r="C29" s="11"/>
      <c r="D29" s="11"/>
      <c r="E29" s="11"/>
      <c r="F29" s="11"/>
      <c r="G29" s="11"/>
      <c r="H29" s="16" t="s">
        <v>137</v>
      </c>
      <c r="I29" s="11"/>
      <c r="J29" s="11"/>
      <c r="K29" s="11"/>
      <c r="L29" s="11"/>
      <c r="M29" s="11"/>
      <c r="N29" s="11"/>
    </row>
    <row r="30" spans="1:14" ht="12">
      <c r="A30" s="245" t="s">
        <v>84</v>
      </c>
      <c r="B30" s="204"/>
      <c r="C30" s="204"/>
      <c r="D30" s="204"/>
      <c r="E30" s="204"/>
      <c r="F30" s="204"/>
      <c r="G30" s="204"/>
      <c r="H30" s="11"/>
      <c r="I30" s="11"/>
      <c r="J30" s="11"/>
      <c r="K30" s="11"/>
      <c r="L30" s="11"/>
      <c r="M30" s="11"/>
      <c r="N30" s="11"/>
    </row>
    <row r="31" spans="1:14" ht="17.25">
      <c r="A31" s="204"/>
      <c r="B31" s="204"/>
      <c r="C31" s="204"/>
      <c r="D31" s="204"/>
      <c r="E31" s="204"/>
      <c r="F31" s="204"/>
      <c r="G31" s="204"/>
      <c r="H31" s="15" t="s">
        <v>138</v>
      </c>
      <c r="I31" s="11"/>
      <c r="J31" s="11"/>
      <c r="K31" s="11"/>
      <c r="L31" s="11"/>
      <c r="M31" s="11"/>
      <c r="N31" s="11"/>
    </row>
    <row r="58" ht="21.75" customHeight="1"/>
  </sheetData>
  <sheetProtection password="DF76" sheet="1" objects="1" scenarios="1"/>
  <mergeCells count="8">
    <mergeCell ref="J26:K26"/>
    <mergeCell ref="H2:N3"/>
    <mergeCell ref="A30:G31"/>
    <mergeCell ref="H4:N5"/>
    <mergeCell ref="H20:H21"/>
    <mergeCell ref="I20:I21"/>
    <mergeCell ref="J20:J21"/>
    <mergeCell ref="M20:M21"/>
  </mergeCells>
  <printOptions horizontalCentered="1"/>
  <pageMargins left="0.5" right="0.5" top="0.5" bottom="0.5" header="0.5" footer="0.5"/>
  <pageSetup fitToHeight="1" fitToWidth="1" horizontalDpi="600" verticalDpi="600" orientation="landscape" scale="70" r:id="rId4"/>
  <drawing r:id="rId3"/>
  <legacyDrawing r:id="rId2"/>
  <oleObjects>
    <oleObject progId="Equation.3" shapeId="72639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Budget Calculation Sheets</dc:title>
  <dc:subject/>
  <dc:creator>Rosemarie Zulueta</dc:creator>
  <cp:keywords>water efficient landscaping, mwelo, water budget, welo, landscaping</cp:keywords>
  <dc:description>Updated 4/15/14 to clarify water features use a plant factor of 1.0</dc:description>
  <cp:lastModifiedBy>Guia Sharma</cp:lastModifiedBy>
  <cp:lastPrinted>2016-06-14T18:51:28Z</cp:lastPrinted>
  <dcterms:created xsi:type="dcterms:W3CDTF">2010-06-28T16:36:38Z</dcterms:created>
  <dcterms:modified xsi:type="dcterms:W3CDTF">2021-07-15T22:37:59Z</dcterms:modified>
  <cp:category/>
  <cp:version/>
  <cp:contentType/>
  <cp:contentStatus/>
</cp:coreProperties>
</file>